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80" windowWidth="13725" windowHeight="12570" activeTab="0"/>
  </bookViews>
  <sheets>
    <sheet name="30×80 2種類まで" sheetId="1" r:id="rId1"/>
    <sheet name="30×80 5種類まで" sheetId="2" r:id="rId2"/>
    <sheet name="30×80 8種類まで" sheetId="3" r:id="rId3"/>
    <sheet name="絵表示番号" sheetId="4" r:id="rId4"/>
    <sheet name="付記用語参考資料" sheetId="5" r:id="rId5"/>
    <sheet name="管理用" sheetId="6" r:id="rId6"/>
  </sheets>
  <definedNames/>
  <calcPr fullCalcOnLoad="1"/>
</workbook>
</file>

<file path=xl/sharedStrings.xml><?xml version="1.0" encoding="utf-8"?>
<sst xmlns="http://schemas.openxmlformats.org/spreadsheetml/2006/main" count="701" uniqueCount="396">
  <si>
    <t>年</t>
  </si>
  <si>
    <t>日</t>
  </si>
  <si>
    <t>絵表示</t>
  </si>
  <si>
    <t>記号の意味</t>
  </si>
  <si>
    <t>記号</t>
  </si>
  <si>
    <t>色が変わることがあります。</t>
  </si>
  <si>
    <t>この製品は、水洗いにより</t>
  </si>
  <si>
    <t>イクリーニングして下さい。</t>
  </si>
  <si>
    <t>かたくずれしますのでドラ</t>
  </si>
  <si>
    <t>この製品は水洗いによって</t>
  </si>
  <si>
    <t>法で処理して下さい。</t>
  </si>
  <si>
    <t>上下セット商品は、同一方</t>
  </si>
  <si>
    <t>短時間処理して下さい。</t>
  </si>
  <si>
    <t>グ処理は、お避け下さい。</t>
  </si>
  <si>
    <t>エタン系ドライクリーニン</t>
  </si>
  <si>
    <t>フッソ系ドライクリーニン</t>
  </si>
  <si>
    <t>承下さい。</t>
  </si>
  <si>
    <t>処理ができませんのでご了</t>
  </si>
  <si>
    <t>この製品は、クリーニング</t>
  </si>
  <si>
    <t>下さい。</t>
  </si>
  <si>
    <t>えるか巻き込んで脱水して</t>
  </si>
  <si>
    <t>洗濯後は、タオルで軽く押</t>
  </si>
  <si>
    <t>さい。</t>
  </si>
  <si>
    <t>な水量で押し洗いをして下</t>
  </si>
  <si>
    <t>手洗いは大きな容器、十分</t>
  </si>
  <si>
    <t>長時間水に浸潰しないで下</t>
  </si>
  <si>
    <t>の放置はお避け下さい。</t>
  </si>
  <si>
    <t>漬け置き洗い・濡れたまま</t>
  </si>
  <si>
    <t>配色品、又は他の色物との</t>
  </si>
  <si>
    <t>間の浸潰はしないで下さい。</t>
  </si>
  <si>
    <t>濡れたままの放置や、長時</t>
  </si>
  <si>
    <t>やく干して下さい。</t>
  </si>
  <si>
    <t>の放置は避け、洗濯後すば</t>
  </si>
  <si>
    <t>長時間の浸潰や濡れたまま</t>
  </si>
  <si>
    <t>単独洗いをして下さい。</t>
  </si>
  <si>
    <t>分けて洗濯して下さい。</t>
  </si>
  <si>
    <t>移染しやすいので他の物と</t>
  </si>
  <si>
    <t>い。</t>
  </si>
  <si>
    <t>他の物と分けて洗って下さ</t>
  </si>
  <si>
    <t>水洗いで移染しやすいので</t>
  </si>
  <si>
    <t>って下さい。</t>
  </si>
  <si>
    <t>すので、他の物とは別に洗</t>
  </si>
  <si>
    <t>染料の性質上、色落ちしま</t>
  </si>
  <si>
    <t>け下さい。</t>
  </si>
  <si>
    <t>ムアイロンのご使用はお避</t>
  </si>
  <si>
    <t>洗って下さい。</t>
  </si>
  <si>
    <t>プリーツ部分には、スチー</t>
  </si>
  <si>
    <t>濃色と白・淡色物は分けて</t>
  </si>
  <si>
    <t>ロンを使用しないで下さい。</t>
  </si>
  <si>
    <t>相談下さい。</t>
  </si>
  <si>
    <t>ボア部分は、スチームアイ</t>
  </si>
  <si>
    <t>洗濯は信用ある専門店へご</t>
  </si>
  <si>
    <t>当てないで下さい。</t>
  </si>
  <si>
    <t>店へご相談下さい。</t>
  </si>
  <si>
    <t>プリント部分にアイロンを</t>
  </si>
  <si>
    <t>クリーニングは、毛皮専門</t>
  </si>
  <si>
    <t>がけは、お避け下さい。</t>
  </si>
  <si>
    <t>刺しゅう部分へのアイロン</t>
  </si>
  <si>
    <t>クリーニングは、皮革専門</t>
  </si>
  <si>
    <t>て下さい。</t>
  </si>
  <si>
    <t>プリント部分へのアイロン</t>
  </si>
  <si>
    <t>汚れはベンジンでふき取っ</t>
  </si>
  <si>
    <t>てないで下さい。</t>
  </si>
  <si>
    <t>ボタンには、アイロンを当</t>
  </si>
  <si>
    <t>漂白剤のご使用は、お避け</t>
  </si>
  <si>
    <t>柄部分アイロン禁止。</t>
  </si>
  <si>
    <t>はお避け下さい。</t>
  </si>
  <si>
    <t>ることがあります。ご使用</t>
  </si>
  <si>
    <t>イロンを当てないで下さい。</t>
  </si>
  <si>
    <t>増白剤入りの洗剤で変色す</t>
  </si>
  <si>
    <t>シャーリング部分には、ア</t>
  </si>
  <si>
    <t>生成り・淡色製品は、蛍光</t>
  </si>
  <si>
    <t>摩擦や引っかけに、ご注意</t>
  </si>
  <si>
    <t>ないで下さい。</t>
  </si>
  <si>
    <t>洗剤を使用して下さい。</t>
  </si>
  <si>
    <t>引っかけに、ご注意下さい。</t>
  </si>
  <si>
    <t>には、アイロンを押し当て</t>
  </si>
  <si>
    <t>衿の飾りと胸元のスモック</t>
  </si>
  <si>
    <t>注意下さい。</t>
  </si>
  <si>
    <t>して下さい。</t>
  </si>
  <si>
    <t>強い摩擦での穴あきに、ご</t>
  </si>
  <si>
    <t>クリーニングネットを使用</t>
  </si>
  <si>
    <t>ラメ部分には、アイロンを</t>
  </si>
  <si>
    <t>あります。</t>
  </si>
  <si>
    <t>トをご使用下さい。</t>
  </si>
  <si>
    <t>特性上、毛が抜けることが</t>
  </si>
  <si>
    <t>しにしてクリーニングネッ</t>
  </si>
  <si>
    <t>皮の部分には、アイロンを</t>
  </si>
  <si>
    <t>クリーニングの際は、裏返</t>
  </si>
  <si>
    <t>平らな状態で保管して下さ</t>
  </si>
  <si>
    <t>を当てないで下さい。</t>
  </si>
  <si>
    <t>り外して下さい。</t>
  </si>
  <si>
    <t>やすいので、必ずたたんで</t>
  </si>
  <si>
    <t>別布の部分には、アイロン</t>
  </si>
  <si>
    <t>バックルおよびボタンを取</t>
  </si>
  <si>
    <t>にかけると、かたくずれし</t>
  </si>
  <si>
    <t>保管の際は、ハンガーなど</t>
  </si>
  <si>
    <t>リーニングして下さい。</t>
  </si>
  <si>
    <t>別布と飾りの部分には、ア</t>
  </si>
  <si>
    <t>胸パットは、取り外してク</t>
  </si>
  <si>
    <t>湿気を避けて保管して下さ</t>
  </si>
  <si>
    <t>ングにお出し下さい。</t>
  </si>
  <si>
    <t>飾りの部分には、アイロン</t>
  </si>
  <si>
    <t>釦を外してドライクリーニ</t>
  </si>
  <si>
    <t>光に当たらない場所に保管</t>
  </si>
  <si>
    <t>品を取り外して下さい。</t>
  </si>
  <si>
    <t>スチームアイロンを使用し</t>
  </si>
  <si>
    <t>クリーニングの際は、付属</t>
  </si>
  <si>
    <t>ストーブ等の火や熱に、ご</t>
  </si>
  <si>
    <t>アイロンは、かたちを整え</t>
  </si>
  <si>
    <t>タンブラー乾燥は、お避け</t>
  </si>
  <si>
    <t>付属品を取り外して洗濯し</t>
  </si>
  <si>
    <t>へ近づけないで下さい。</t>
  </si>
  <si>
    <t>ストーブなどの高温のもの</t>
  </si>
  <si>
    <t>蒸気量は少なめにして下さ</t>
  </si>
  <si>
    <t>乾燥機のご使用は、お避け</t>
  </si>
  <si>
    <t>取り外し部分は、別洗いし</t>
  </si>
  <si>
    <t>消失します。</t>
  </si>
  <si>
    <t>スチームアイロン仕上げの</t>
  </si>
  <si>
    <t>を繰り返すことで、加工は</t>
  </si>
  <si>
    <t>タンブル乾燥禁止。</t>
  </si>
  <si>
    <t>水洗い、又はクリーニング</t>
  </si>
  <si>
    <t>ンをかけて下さい。</t>
  </si>
  <si>
    <t>ファスナーは、閉じて洗っ</t>
  </si>
  <si>
    <t>しをして下さい。</t>
  </si>
  <si>
    <t>乾熱アイロンで軽くアイロ</t>
  </si>
  <si>
    <t>あります。ご注意下さい。</t>
  </si>
  <si>
    <t>絞らず軽く水を切って陰干</t>
  </si>
  <si>
    <t>プリントが破損することが</t>
  </si>
  <si>
    <t>洗濯の際は、バックルを取</t>
  </si>
  <si>
    <t>着用や洗濯時の摩擦により</t>
  </si>
  <si>
    <t>かしアイロンを使用して下</t>
  </si>
  <si>
    <t>洗濯後は、すぐ脱水乾燥し</t>
  </si>
  <si>
    <t>起毛部分は、スチームで浮</t>
  </si>
  <si>
    <t>のえて下さい。</t>
  </si>
  <si>
    <t>毛ブラシで毛並みを、とと</t>
  </si>
  <si>
    <t>え日陰で平干しして下さい。</t>
  </si>
  <si>
    <t>形して下さい。</t>
  </si>
  <si>
    <t>洗濯後は、すぐ形をととの</t>
  </si>
  <si>
    <t>アイロンを浮かしながら整</t>
  </si>
  <si>
    <t>ファー部分には、スチーム</t>
  </si>
  <si>
    <t>ブラシ洗いをしないで下さ</t>
  </si>
  <si>
    <t>毛並み方向にブラシを掛け</t>
  </si>
  <si>
    <t>向にブラシを掛け、陰干し</t>
  </si>
  <si>
    <t>ながら整形して下さい。</t>
  </si>
  <si>
    <t>は、お避け下さい。</t>
  </si>
  <si>
    <t>軽く絞って水を切り、縦方</t>
  </si>
  <si>
    <t>スチームアイロンを浮かし</t>
  </si>
  <si>
    <t>縮みますので、洗濯時はご</t>
  </si>
  <si>
    <t>この製品は、生地の特性上</t>
  </si>
  <si>
    <t>柄部分もみ洗い禁止。</t>
  </si>
  <si>
    <t>形をととのえてから干して</t>
  </si>
  <si>
    <t>アイロンは、軽く当てて下</t>
  </si>
  <si>
    <t>水性が低下します。再加工</t>
  </si>
  <si>
    <t>洗濯後直ちに干して下さい。</t>
  </si>
  <si>
    <t>クリーニング処理後、はっ</t>
  </si>
  <si>
    <t>他のものに移染しますから</t>
  </si>
  <si>
    <t>その他の取扱い注意</t>
  </si>
  <si>
    <t>乾燥時の取扱い注意</t>
  </si>
  <si>
    <t>アイロン時の取扱い注意</t>
  </si>
  <si>
    <t>洗濯時の取扱い注意</t>
  </si>
  <si>
    <t>表裏など</t>
  </si>
  <si>
    <t>素材</t>
  </si>
  <si>
    <t>混率</t>
  </si>
  <si>
    <t>素材（混率）</t>
  </si>
  <si>
    <t>数量</t>
  </si>
  <si>
    <t>社名</t>
  </si>
  <si>
    <t>住所orTEL</t>
  </si>
  <si>
    <t>原産国</t>
  </si>
  <si>
    <t>混率％</t>
  </si>
  <si>
    <t>付記用語</t>
  </si>
  <si>
    <t>必ず</t>
  </si>
  <si>
    <t>12文字で</t>
  </si>
  <si>
    <t>改行する事</t>
  </si>
  <si>
    <t>（半角は24文字）</t>
  </si>
  <si>
    <t>12行まで</t>
  </si>
  <si>
    <t>14行まで</t>
  </si>
  <si>
    <t>納品先名</t>
  </si>
  <si>
    <t>〒</t>
  </si>
  <si>
    <t>住所</t>
  </si>
  <si>
    <t>TEL</t>
  </si>
  <si>
    <t>基布</t>
  </si>
  <si>
    <t>合計数量</t>
  </si>
  <si>
    <t>月</t>
  </si>
  <si>
    <t>水色と黄色のセルのみご記入ください。</t>
  </si>
  <si>
    <t>小計</t>
  </si>
  <si>
    <t>枚</t>
  </si>
  <si>
    <t>絵表示番号</t>
  </si>
  <si>
    <t>①</t>
  </si>
  <si>
    <t>②</t>
  </si>
  <si>
    <t>③</t>
  </si>
  <si>
    <t>④</t>
  </si>
  <si>
    <t>⑤</t>
  </si>
  <si>
    <t>⑥</t>
  </si>
  <si>
    <t>⑦</t>
  </si>
  <si>
    <t>⑧</t>
  </si>
  <si>
    <t>１ページ</t>
  </si>
  <si>
    <t>有無のチェック</t>
  </si>
  <si>
    <t>押し洗いをして下さい。</t>
  </si>
  <si>
    <t>付記用語の参考資料です。文面作成のご参考にご利用ください。</t>
  </si>
  <si>
    <t>もみ洗いは、避けて下さい。</t>
  </si>
  <si>
    <t>蛍光増白剤が入っていない</t>
  </si>
  <si>
    <t>ボタンを取り外して洗って</t>
  </si>
  <si>
    <t>プリント部分のつまみ洗い</t>
  </si>
  <si>
    <t>すすぎは十分行って下さい。</t>
  </si>
  <si>
    <t>アイロンは、裏から当てて</t>
  </si>
  <si>
    <t>際は、必ずあて布を使用し、</t>
  </si>
  <si>
    <t>る程度に軽くかけて下さい。</t>
  </si>
  <si>
    <t>ポリエステルサテン</t>
  </si>
  <si>
    <t>全て同じ場合は、左端の</t>
  </si>
  <si>
    <t>黄色のセルのみ記入</t>
  </si>
  <si>
    <t>社名・住所･原産国が、</t>
  </si>
  <si>
    <t>洗濯</t>
  </si>
  <si>
    <t>漂白</t>
  </si>
  <si>
    <t>タンブル</t>
  </si>
  <si>
    <t>自然乾燥</t>
  </si>
  <si>
    <t>アイロン</t>
  </si>
  <si>
    <t>ウェットクリーニング</t>
  </si>
  <si>
    <t>ドライクリーニング</t>
  </si>
  <si>
    <t>絵表示種別</t>
  </si>
  <si>
    <t>②</t>
  </si>
  <si>
    <t>Copyright 2016 UCHIDA Co.,Ltd.</t>
  </si>
  <si>
    <t>Copyright 2016 UCHIDA Co.,Ltd.</t>
  </si>
  <si>
    <t>番号</t>
  </si>
  <si>
    <t>番号</t>
  </si>
  <si>
    <t>旧表示</t>
  </si>
  <si>
    <r>
      <t>1</t>
    </r>
    <r>
      <rPr>
        <sz val="14"/>
        <color theme="1"/>
        <rFont val="Calibri"/>
        <family val="3"/>
      </rPr>
      <t>90</t>
    </r>
  </si>
  <si>
    <r>
      <t>1</t>
    </r>
    <r>
      <rPr>
        <sz val="14"/>
        <color theme="1"/>
        <rFont val="Calibri"/>
        <family val="3"/>
      </rPr>
      <t>70</t>
    </r>
  </si>
  <si>
    <r>
      <t>1</t>
    </r>
    <r>
      <rPr>
        <sz val="14"/>
        <color theme="1"/>
        <rFont val="Calibri"/>
        <family val="3"/>
      </rPr>
      <t>60</t>
    </r>
  </si>
  <si>
    <r>
      <t>1</t>
    </r>
    <r>
      <rPr>
        <sz val="14"/>
        <color theme="1"/>
        <rFont val="Calibri"/>
        <family val="3"/>
      </rPr>
      <t>61</t>
    </r>
  </si>
  <si>
    <r>
      <t>1</t>
    </r>
    <r>
      <rPr>
        <sz val="14"/>
        <color theme="1"/>
        <rFont val="Calibri"/>
        <family val="3"/>
      </rPr>
      <t>50</t>
    </r>
  </si>
  <si>
    <r>
      <t>1</t>
    </r>
    <r>
      <rPr>
        <sz val="14"/>
        <color theme="1"/>
        <rFont val="Calibri"/>
        <family val="3"/>
      </rPr>
      <t>51</t>
    </r>
  </si>
  <si>
    <r>
      <t>1</t>
    </r>
    <r>
      <rPr>
        <sz val="14"/>
        <color theme="1"/>
        <rFont val="Calibri"/>
        <family val="3"/>
      </rPr>
      <t>40</t>
    </r>
  </si>
  <si>
    <r>
      <t>1</t>
    </r>
    <r>
      <rPr>
        <sz val="14"/>
        <color theme="1"/>
        <rFont val="Calibri"/>
        <family val="3"/>
      </rPr>
      <t>41</t>
    </r>
  </si>
  <si>
    <r>
      <t>1</t>
    </r>
    <r>
      <rPr>
        <sz val="14"/>
        <color theme="1"/>
        <rFont val="Calibri"/>
        <family val="3"/>
      </rPr>
      <t>42</t>
    </r>
  </si>
  <si>
    <r>
      <t>1</t>
    </r>
    <r>
      <rPr>
        <sz val="14"/>
        <color theme="1"/>
        <rFont val="Calibri"/>
        <family val="3"/>
      </rPr>
      <t>30</t>
    </r>
  </si>
  <si>
    <r>
      <t>1</t>
    </r>
    <r>
      <rPr>
        <sz val="14"/>
        <color theme="1"/>
        <rFont val="Calibri"/>
        <family val="3"/>
      </rPr>
      <t>31</t>
    </r>
  </si>
  <si>
    <t>132</t>
  </si>
  <si>
    <t>110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</si>
  <si>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</si>
  <si>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</si>
  <si>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</si>
  <si>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</si>
  <si>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</si>
  <si>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</si>
  <si>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</si>
  <si>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</si>
  <si>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</si>
  <si>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</si>
  <si>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</si>
  <si>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</si>
  <si>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</si>
  <si>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</si>
  <si>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液温は、40℃を限度とし、手洗いができる。</t>
  </si>
  <si>
    <t>液温は、30℃を限度とし、洗濯機で非常に弱い洗濯ができる。</t>
  </si>
  <si>
    <t>液温は、95℃を限度とし、洗濯機で洗濯ができる。</t>
  </si>
  <si>
    <t>液温は、70℃を限度とし、洗濯機で洗濯ができる。</t>
  </si>
  <si>
    <t>液温は、60℃を限度とし、洗濯機で洗濯ができる。</t>
  </si>
  <si>
    <t>液温は、60℃を限度とし、洗濯機で弱い洗濯ができる。</t>
  </si>
  <si>
    <t>液温は、50℃を限度とし、洗濯機で洗濯ができる。</t>
  </si>
  <si>
    <t>液温は、50℃を限度とし、洗濯機で弱い洗濯ができる。</t>
  </si>
  <si>
    <t>液温は、40℃を限度とし、洗濯機で洗濯ができる。</t>
  </si>
  <si>
    <t>液温は、40℃を限度とし、洗濯機で弱い洗濯ができる。</t>
  </si>
  <si>
    <t>液温は、40℃を限度とし、洗濯機で非常に弱い洗濯ができる。</t>
  </si>
  <si>
    <t>液温は、30℃を限度とし、洗濯機で洗濯ができる。</t>
  </si>
  <si>
    <t>液温は、30℃を限度とし、洗濯機で弱い洗濯ができる。</t>
  </si>
  <si>
    <t>家庭での洗濯禁止</t>
  </si>
  <si>
    <t>黄色枠内の番号で、絵表示をお選びください。</t>
  </si>
  <si>
    <t>o</t>
  </si>
  <si>
    <t>p</t>
  </si>
  <si>
    <t>q</t>
  </si>
  <si>
    <r>
      <t>2</t>
    </r>
    <r>
      <rPr>
        <sz val="14"/>
        <color theme="1"/>
        <rFont val="Calibri"/>
        <family val="3"/>
      </rPr>
      <t>20</t>
    </r>
  </si>
  <si>
    <r>
      <t>2</t>
    </r>
    <r>
      <rPr>
        <sz val="14"/>
        <color theme="1"/>
        <rFont val="Calibri"/>
        <family val="3"/>
      </rPr>
      <t>10</t>
    </r>
  </si>
  <si>
    <r>
      <t>2</t>
    </r>
    <r>
      <rPr>
        <sz val="14"/>
        <color theme="1"/>
        <rFont val="Calibri"/>
        <family val="3"/>
      </rPr>
      <t>00</t>
    </r>
  </si>
  <si>
    <t>①洗濯</t>
  </si>
  <si>
    <t>r</t>
  </si>
  <si>
    <t>s</t>
  </si>
  <si>
    <t>t</t>
  </si>
  <si>
    <t>・塩素系及び酸素系の漂白剤を使用して漂白ができる</t>
  </si>
  <si>
    <t>・酸素系漂白剤の使用はできるが、塩素系漂白剤は使用禁止</t>
  </si>
  <si>
    <t>・塩素系及び酸素系漂白剤の使用禁止</t>
  </si>
  <si>
    <t>・タンブル乾燥ができる（排気温度上限80℃）</t>
  </si>
  <si>
    <t>・低い温度でのタンブル乾燥ができる（排気温度上限60℃）</t>
  </si>
  <si>
    <t>・タンブル乾燥禁止</t>
  </si>
  <si>
    <t>320</t>
  </si>
  <si>
    <t>310</t>
  </si>
  <si>
    <t>300</t>
  </si>
  <si>
    <t>④自然乾燥</t>
  </si>
  <si>
    <r>
      <t>4</t>
    </r>
    <r>
      <rPr>
        <sz val="14"/>
        <color theme="1"/>
        <rFont val="Calibri"/>
        <family val="3"/>
      </rPr>
      <t>40</t>
    </r>
  </si>
  <si>
    <r>
      <t>4</t>
    </r>
    <r>
      <rPr>
        <sz val="14"/>
        <color theme="1"/>
        <rFont val="Calibri"/>
        <family val="3"/>
      </rPr>
      <t>45</t>
    </r>
  </si>
  <si>
    <r>
      <t>4</t>
    </r>
    <r>
      <rPr>
        <sz val="14"/>
        <color theme="1"/>
        <rFont val="Calibri"/>
        <family val="3"/>
      </rPr>
      <t>30</t>
    </r>
  </si>
  <si>
    <r>
      <t>4</t>
    </r>
    <r>
      <rPr>
        <sz val="14"/>
        <color theme="1"/>
        <rFont val="Calibri"/>
        <family val="3"/>
      </rPr>
      <t>35</t>
    </r>
  </si>
  <si>
    <r>
      <t>4</t>
    </r>
    <r>
      <rPr>
        <sz val="14"/>
        <color theme="1"/>
        <rFont val="Calibri"/>
        <family val="3"/>
      </rPr>
      <t>20</t>
    </r>
  </si>
  <si>
    <r>
      <t>4</t>
    </r>
    <r>
      <rPr>
        <sz val="14"/>
        <color theme="1"/>
        <rFont val="Calibri"/>
        <family val="3"/>
      </rPr>
      <t>25</t>
    </r>
  </si>
  <si>
    <r>
      <t>4</t>
    </r>
    <r>
      <rPr>
        <sz val="14"/>
        <color theme="1"/>
        <rFont val="Calibri"/>
        <family val="3"/>
      </rPr>
      <t>10</t>
    </r>
  </si>
  <si>
    <r>
      <t>4</t>
    </r>
    <r>
      <rPr>
        <sz val="14"/>
        <color theme="1"/>
        <rFont val="Calibri"/>
        <family val="3"/>
      </rPr>
      <t>15</t>
    </r>
  </si>
  <si>
    <t>u</t>
  </si>
  <si>
    <t>y</t>
  </si>
  <si>
    <t>v</t>
  </si>
  <si>
    <t>z</t>
  </si>
  <si>
    <t>w</t>
  </si>
  <si>
    <t>A</t>
  </si>
  <si>
    <t>x</t>
  </si>
  <si>
    <t>B</t>
  </si>
  <si>
    <t>・つり干しがよい</t>
  </si>
  <si>
    <t>・日陰のつり干しがよい</t>
  </si>
  <si>
    <t>・ぬれつり干しがよい</t>
  </si>
  <si>
    <t>・日陰のぬれつり干しがよい</t>
  </si>
  <si>
    <t>・平干しがよい</t>
  </si>
  <si>
    <t>・日陰の平干しがよい</t>
  </si>
  <si>
    <t>・ぬれ平干しがよい</t>
  </si>
  <si>
    <t>・日陰のぬれ平干しがよい</t>
  </si>
  <si>
    <t>②漂白処理</t>
  </si>
  <si>
    <t>③タンブル乾燥</t>
  </si>
  <si>
    <t>⑤アイロン仕上げ</t>
  </si>
  <si>
    <t>⑥ドライクリーニング</t>
  </si>
  <si>
    <t>⑦ウエットクリーニング</t>
  </si>
  <si>
    <t>530</t>
  </si>
  <si>
    <t>520</t>
  </si>
  <si>
    <t>510</t>
  </si>
  <si>
    <t>500</t>
  </si>
  <si>
    <t>620</t>
  </si>
  <si>
    <t>621</t>
  </si>
  <si>
    <t>610</t>
  </si>
  <si>
    <t>611</t>
  </si>
  <si>
    <t>600</t>
  </si>
  <si>
    <t>710</t>
  </si>
  <si>
    <t>711</t>
  </si>
  <si>
    <t>712</t>
  </si>
  <si>
    <t>700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</si>
  <si>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</si>
  <si>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</si>
  <si>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</si>
  <si>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</si>
  <si>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</si>
  <si>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</si>
  <si>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</si>
  <si>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</si>
  <si>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</si>
  <si>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</si>
  <si>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</si>
  <si>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</si>
  <si>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</si>
  <si>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・底面温度200℃を限度としてアイロン仕上げができる</t>
  </si>
  <si>
    <t>・底面温度150℃を限度としてアイロン仕上げができる</t>
  </si>
  <si>
    <t>・底面温度110℃を限度としてアイロン仕上げができる</t>
  </si>
  <si>
    <t>・アイロン仕上げ禁止</t>
  </si>
  <si>
    <t>・パークロロエチレン及び石油系溶剤によるドライクリーニングができる</t>
  </si>
  <si>
    <t>・パークロロエチレン及び石油系溶剤による弱いドライクリーニングができる</t>
  </si>
  <si>
    <t>・石油系溶剤によるドライクリーニングができる</t>
  </si>
  <si>
    <t>・石油系溶剤による弱いドライクリーニングができる</t>
  </si>
  <si>
    <t>・ドライクリーニング禁止</t>
  </si>
  <si>
    <t>・ウエットクリーニングができる</t>
  </si>
  <si>
    <t>・弱い操作によるウエットクリーニングができる</t>
  </si>
  <si>
    <t>・非常に弱い操作によるウエットクリーニングができる</t>
  </si>
  <si>
    <t>・ウエットクリーニング禁止</t>
  </si>
  <si>
    <t>-</t>
  </si>
  <si>
    <t>アイロンは、当て布を使用</t>
  </si>
  <si>
    <t>して下さい。</t>
  </si>
  <si>
    <t>7行まで</t>
  </si>
  <si>
    <t>9行まで</t>
  </si>
  <si>
    <t>30mm×80mm洗濯ネーム</t>
  </si>
  <si>
    <t>２ページ</t>
  </si>
  <si>
    <t>３ページ</t>
  </si>
  <si>
    <t>30×80</t>
  </si>
  <si>
    <t>NO.</t>
  </si>
  <si>
    <t>SIZE</t>
  </si>
  <si>
    <t>内田（株）</t>
  </si>
  <si>
    <t>大阪市港区市岡2-11-15</t>
  </si>
  <si>
    <t>552-0012</t>
  </si>
  <si>
    <t>090-3978-0392</t>
  </si>
  <si>
    <t>2018</t>
  </si>
  <si>
    <t>10</t>
  </si>
  <si>
    <t>6</t>
  </si>
  <si>
    <t>2018-610</t>
  </si>
  <si>
    <t>2018610</t>
  </si>
  <si>
    <t>表地</t>
  </si>
  <si>
    <t>中綿</t>
  </si>
  <si>
    <t>裏地</t>
  </si>
  <si>
    <t>綿</t>
  </si>
  <si>
    <t>ポリエステル</t>
  </si>
  <si>
    <t>ポリウレタン</t>
  </si>
  <si>
    <t>ナイロン</t>
  </si>
  <si>
    <t>80</t>
  </si>
  <si>
    <t>100</t>
  </si>
  <si>
    <t>-</t>
  </si>
  <si>
    <t>生成り・淡色製品は、蛍光</t>
  </si>
  <si>
    <t>増白剤入りの洗剤で変色す</t>
  </si>
  <si>
    <t>ることがあります。ご使用</t>
  </si>
  <si>
    <t>はお避け下さい。</t>
  </si>
  <si>
    <t>この製品は、生地の特性上</t>
  </si>
  <si>
    <t>縮みますので、洗濯時はご</t>
  </si>
  <si>
    <t>注意下さい。</t>
  </si>
  <si>
    <t>内田株式会社</t>
  </si>
  <si>
    <t>大阪市港区2-11-15</t>
  </si>
  <si>
    <t>日本製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</si>
</sst>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@&quot;%&quot;"/>
    <numFmt numFmtId="178" formatCode="#;@&quot;%&quot;"/>
    <numFmt numFmtId="179" formatCode="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5">
    <font>
      <sz val="14"/>
      <color theme="1"/>
      <name val="Calibri"/>
      <family val="3"/>
    </font>
    <font>
      <sz val="14"/>
      <color indexed="8"/>
      <name val="ＭＳ Ｐゴシック"/>
      <family val="3"/>
    </font>
    <font>
      <sz val="7"/>
      <name val="ＭＳ Ｐゴシック"/>
      <family val="3"/>
    </font>
    <font>
      <sz val="9"/>
      <color indexed="63"/>
      <name val="ＭＳ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name val="Segoe UI"/>
      <family val="2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51"/>
      <name val="ＭＳ Ｐゴシック"/>
      <family val="3"/>
    </font>
    <font>
      <sz val="35"/>
      <color indexed="8"/>
      <name val="JIS.symbol.ttf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30"/>
      <color indexed="8"/>
      <name val="ISOsymbol"/>
      <family val="3"/>
    </font>
    <font>
      <sz val="6"/>
      <color indexed="8"/>
      <name val="ＭＳ Ｐゴシック"/>
      <family val="3"/>
    </font>
    <font>
      <sz val="4"/>
      <color indexed="8"/>
      <name val="ＭＳ Ｐゴシック"/>
      <family val="3"/>
    </font>
    <font>
      <sz val="22"/>
      <color indexed="8"/>
      <name val="ISOsymbol"/>
      <family val="3"/>
    </font>
    <font>
      <sz val="11"/>
      <name val="ＭＳ Ｐゴシック"/>
      <family val="3"/>
    </font>
    <font>
      <sz val="26"/>
      <color indexed="8"/>
      <name val="ISOsymbol"/>
      <family val="3"/>
    </font>
    <font>
      <sz val="48"/>
      <color indexed="8"/>
      <name val="ISOsymbol"/>
      <family val="3"/>
    </font>
    <font>
      <sz val="38"/>
      <color indexed="8"/>
      <name val="ISOsymbol"/>
      <family val="3"/>
    </font>
    <font>
      <b/>
      <sz val="11"/>
      <color indexed="8"/>
      <name val="ＭＳ Ｐゴシック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sz val="11"/>
      <color rgb="FFFFC000"/>
      <name val="Calibri"/>
      <family val="3"/>
    </font>
    <font>
      <sz val="35"/>
      <color theme="1"/>
      <name val="JIS.symbol.ttf"/>
      <family val="3"/>
    </font>
    <font>
      <sz val="7"/>
      <color theme="1"/>
      <name val="Calibri"/>
      <family val="3"/>
    </font>
    <font>
      <sz val="12"/>
      <color theme="1"/>
      <name val="Cambria"/>
      <family val="3"/>
    </font>
    <font>
      <sz val="30"/>
      <color theme="1"/>
      <name val="ISOsymbol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6"/>
      <color theme="1"/>
      <name val="ＭＳ Ｐゴシック"/>
      <family val="3"/>
    </font>
    <font>
      <sz val="4"/>
      <color theme="1"/>
      <name val="Calibri"/>
      <family val="3"/>
    </font>
    <font>
      <b/>
      <sz val="12"/>
      <color theme="1"/>
      <name val="ＭＳ Ｐゴシック"/>
      <family val="3"/>
    </font>
    <font>
      <sz val="22"/>
      <color theme="1"/>
      <name val="ISOsymbol"/>
      <family val="3"/>
    </font>
    <font>
      <sz val="22"/>
      <color theme="1"/>
      <name val="Calibri"/>
      <family val="3"/>
    </font>
    <font>
      <sz val="11"/>
      <name val="Calibri"/>
      <family val="3"/>
    </font>
    <font>
      <sz val="26"/>
      <color theme="1"/>
      <name val="ISOsymbol"/>
      <family val="3"/>
    </font>
    <font>
      <sz val="48"/>
      <color theme="1"/>
      <name val="ISOsymbol"/>
      <family val="3"/>
    </font>
    <font>
      <sz val="38"/>
      <color theme="1"/>
      <name val="ISOsymbol"/>
      <family val="3"/>
    </font>
    <font>
      <b/>
      <sz val="11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3" fillId="33" borderId="10" xfId="60" applyFont="1" applyFill="1" applyBorder="1" applyAlignment="1">
      <alignment vertical="center" wrapText="1"/>
      <protection/>
    </xf>
    <xf numFmtId="0" fontId="0" fillId="0" borderId="10" xfId="60" applyBorder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0" fillId="34" borderId="0" xfId="60" applyFill="1">
      <alignment vertical="center"/>
      <protection/>
    </xf>
    <xf numFmtId="0" fontId="60" fillId="0" borderId="0" xfId="60" applyFont="1">
      <alignment vertical="center"/>
      <protection/>
    </xf>
    <xf numFmtId="0" fontId="60" fillId="0" borderId="0" xfId="60" applyFont="1" applyBorder="1">
      <alignment vertical="center"/>
      <protection/>
    </xf>
    <xf numFmtId="49" fontId="5" fillId="0" borderId="0" xfId="60" applyNumberFormat="1" applyFont="1" applyBorder="1" applyAlignment="1">
      <alignment horizontal="left" vertical="center"/>
      <protection/>
    </xf>
    <xf numFmtId="0" fontId="61" fillId="0" borderId="0" xfId="60" applyFont="1">
      <alignment vertical="center"/>
      <protection/>
    </xf>
    <xf numFmtId="0" fontId="62" fillId="0" borderId="1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2" fillId="0" borderId="11" xfId="0" applyFont="1" applyBorder="1" applyAlignment="1" applyProtection="1">
      <alignment vertical="center"/>
      <protection/>
    </xf>
    <xf numFmtId="0" fontId="62" fillId="0" borderId="12" xfId="0" applyFont="1" applyBorder="1" applyAlignment="1" applyProtection="1">
      <alignment vertical="center"/>
      <protection/>
    </xf>
    <xf numFmtId="0" fontId="62" fillId="0" borderId="13" xfId="0" applyFont="1" applyBorder="1" applyAlignment="1" applyProtection="1">
      <alignment vertical="center"/>
      <protection/>
    </xf>
    <xf numFmtId="0" fontId="64" fillId="0" borderId="12" xfId="0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vertical="center"/>
      <protection/>
    </xf>
    <xf numFmtId="0" fontId="63" fillId="0" borderId="11" xfId="0" applyFont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176" fontId="63" fillId="0" borderId="14" xfId="0" applyNumberFormat="1" applyFont="1" applyBorder="1" applyAlignment="1" applyProtection="1">
      <alignment vertical="center"/>
      <protection/>
    </xf>
    <xf numFmtId="0" fontId="63" fillId="0" borderId="15" xfId="0" applyFont="1" applyBorder="1" applyAlignment="1" applyProtection="1">
      <alignment vertical="center"/>
      <protection/>
    </xf>
    <xf numFmtId="0" fontId="63" fillId="0" borderId="16" xfId="0" applyFont="1" applyBorder="1" applyAlignment="1" applyProtection="1">
      <alignment vertical="center"/>
      <protection/>
    </xf>
    <xf numFmtId="0" fontId="63" fillId="0" borderId="17" xfId="0" applyFont="1" applyBorder="1" applyAlignment="1" applyProtection="1">
      <alignment vertical="center"/>
      <protection/>
    </xf>
    <xf numFmtId="176" fontId="63" fillId="0" borderId="10" xfId="0" applyNumberFormat="1" applyFont="1" applyBorder="1" applyAlignment="1" applyProtection="1">
      <alignment vertical="center"/>
      <protection/>
    </xf>
    <xf numFmtId="0" fontId="63" fillId="0" borderId="18" xfId="0" applyFont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vertical="center"/>
      <protection/>
    </xf>
    <xf numFmtId="0" fontId="63" fillId="0" borderId="14" xfId="0" applyFont="1" applyFill="1" applyBorder="1" applyAlignment="1" applyProtection="1">
      <alignment horizontal="left" vertical="center"/>
      <protection/>
    </xf>
    <xf numFmtId="0" fontId="63" fillId="0" borderId="16" xfId="0" applyFont="1" applyFill="1" applyBorder="1" applyAlignment="1" applyProtection="1">
      <alignment vertical="center"/>
      <protection/>
    </xf>
    <xf numFmtId="176" fontId="63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176" fontId="63" fillId="0" borderId="14" xfId="0" applyNumberFormat="1" applyFont="1" applyFill="1" applyBorder="1" applyAlignment="1" applyProtection="1">
      <alignment horizontal="left" vertical="center"/>
      <protection/>
    </xf>
    <xf numFmtId="0" fontId="63" fillId="0" borderId="15" xfId="0" applyFont="1" applyFill="1" applyBorder="1" applyAlignment="1" applyProtection="1">
      <alignment vertical="center"/>
      <protection/>
    </xf>
    <xf numFmtId="0" fontId="63" fillId="0" borderId="15" xfId="0" applyFont="1" applyFill="1" applyBorder="1" applyAlignment="1" applyProtection="1">
      <alignment vertical="center"/>
      <protection/>
    </xf>
    <xf numFmtId="0" fontId="63" fillId="0" borderId="15" xfId="0" applyFont="1" applyFill="1" applyBorder="1" applyAlignment="1" applyProtection="1">
      <alignment horizontal="center" vertical="center"/>
      <protection/>
    </xf>
    <xf numFmtId="0" fontId="0" fillId="0" borderId="0" xfId="60" applyFont="1">
      <alignment vertical="center"/>
      <protection/>
    </xf>
    <xf numFmtId="0" fontId="66" fillId="0" borderId="0" xfId="60" applyFont="1" applyBorder="1">
      <alignment vertical="center"/>
      <protection/>
    </xf>
    <xf numFmtId="0" fontId="66" fillId="0" borderId="0" xfId="60" applyFont="1">
      <alignment vertical="center"/>
      <protection/>
    </xf>
    <xf numFmtId="0" fontId="67" fillId="0" borderId="0" xfId="60" applyFont="1">
      <alignment vertical="center"/>
      <protection/>
    </xf>
    <xf numFmtId="178" fontId="63" fillId="0" borderId="10" xfId="0" applyNumberFormat="1" applyFont="1" applyBorder="1" applyAlignment="1" applyProtection="1">
      <alignment horizontal="right" vertical="center"/>
      <protection/>
    </xf>
    <xf numFmtId="178" fontId="63" fillId="0" borderId="18" xfId="0" applyNumberFormat="1" applyFont="1" applyBorder="1" applyAlignment="1" applyProtection="1">
      <alignment horizontal="right" vertical="center"/>
      <protection/>
    </xf>
    <xf numFmtId="0" fontId="62" fillId="0" borderId="1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vertical="center"/>
      <protection/>
    </xf>
    <xf numFmtId="179" fontId="63" fillId="35" borderId="10" xfId="0" applyNumberFormat="1" applyFont="1" applyFill="1" applyBorder="1" applyAlignment="1" applyProtection="1">
      <alignment horizontal="center" vertical="center"/>
      <protection/>
    </xf>
    <xf numFmtId="179" fontId="63" fillId="0" borderId="19" xfId="0" applyNumberFormat="1" applyFont="1" applyBorder="1" applyAlignment="1" applyProtection="1">
      <alignment horizontal="left" vertical="center"/>
      <protection/>
    </xf>
    <xf numFmtId="179" fontId="63" fillId="0" borderId="0" xfId="0" applyNumberFormat="1" applyFont="1" applyBorder="1" applyAlignment="1" applyProtection="1">
      <alignment horizontal="left" vertical="center"/>
      <protection/>
    </xf>
    <xf numFmtId="179" fontId="63" fillId="0" borderId="20" xfId="0" applyNumberFormat="1" applyFont="1" applyBorder="1" applyAlignment="1" applyProtection="1">
      <alignment horizontal="left" vertical="center"/>
      <protection/>
    </xf>
    <xf numFmtId="179" fontId="63" fillId="0" borderId="21" xfId="0" applyNumberFormat="1" applyFont="1" applyBorder="1" applyAlignment="1" applyProtection="1">
      <alignment horizontal="left" vertical="center"/>
      <protection/>
    </xf>
    <xf numFmtId="179" fontId="63" fillId="0" borderId="22" xfId="0" applyNumberFormat="1" applyFont="1" applyBorder="1" applyAlignment="1" applyProtection="1">
      <alignment horizontal="left" vertical="center"/>
      <protection/>
    </xf>
    <xf numFmtId="179" fontId="63" fillId="0" borderId="23" xfId="0" applyNumberFormat="1" applyFont="1" applyBorder="1" applyAlignment="1" applyProtection="1">
      <alignment horizontal="left" vertical="center"/>
      <protection/>
    </xf>
    <xf numFmtId="179" fontId="63" fillId="0" borderId="14" xfId="0" applyNumberFormat="1" applyFont="1" applyBorder="1" applyAlignment="1" applyProtection="1">
      <alignment horizontal="left" vertical="center"/>
      <protection/>
    </xf>
    <xf numFmtId="179" fontId="63" fillId="0" borderId="15" xfId="0" applyNumberFormat="1" applyFont="1" applyBorder="1" applyAlignment="1" applyProtection="1">
      <alignment horizontal="left" vertical="center"/>
      <protection/>
    </xf>
    <xf numFmtId="179" fontId="63" fillId="0" borderId="16" xfId="0" applyNumberFormat="1" applyFont="1" applyBorder="1" applyAlignment="1" applyProtection="1">
      <alignment horizontal="left" vertical="center"/>
      <protection/>
    </xf>
    <xf numFmtId="179" fontId="63" fillId="0" borderId="17" xfId="0" applyNumberFormat="1" applyFont="1" applyBorder="1" applyAlignment="1" applyProtection="1">
      <alignment horizontal="left" vertical="center"/>
      <protection/>
    </xf>
    <xf numFmtId="179" fontId="63" fillId="0" borderId="24" xfId="0" applyNumberFormat="1" applyFont="1" applyBorder="1" applyAlignment="1" applyProtection="1">
      <alignment horizontal="left" vertical="center"/>
      <protection/>
    </xf>
    <xf numFmtId="179" fontId="63" fillId="0" borderId="10" xfId="0" applyNumberFormat="1" applyFont="1" applyBorder="1" applyAlignment="1" applyProtection="1">
      <alignment vertical="center"/>
      <protection/>
    </xf>
    <xf numFmtId="179" fontId="63" fillId="0" borderId="16" xfId="0" applyNumberFormat="1" applyFont="1" applyBorder="1" applyAlignment="1" applyProtection="1">
      <alignment vertical="center"/>
      <protection/>
    </xf>
    <xf numFmtId="179" fontId="63" fillId="35" borderId="10" xfId="0" applyNumberFormat="1" applyFont="1" applyFill="1" applyBorder="1" applyAlignment="1" applyProtection="1">
      <alignment vertical="center"/>
      <protection/>
    </xf>
    <xf numFmtId="179" fontId="63" fillId="0" borderId="14" xfId="0" applyNumberFormat="1" applyFont="1" applyBorder="1" applyAlignment="1" applyProtection="1">
      <alignment vertical="center"/>
      <protection/>
    </xf>
    <xf numFmtId="179" fontId="63" fillId="0" borderId="15" xfId="0" applyNumberFormat="1" applyFont="1" applyBorder="1" applyAlignment="1" applyProtection="1">
      <alignment vertical="center"/>
      <protection/>
    </xf>
    <xf numFmtId="0" fontId="62" fillId="0" borderId="25" xfId="0" applyFont="1" applyFill="1" applyBorder="1" applyAlignment="1" applyProtection="1">
      <alignment vertical="center"/>
      <protection/>
    </xf>
    <xf numFmtId="0" fontId="62" fillId="0" borderId="20" xfId="0" applyFont="1" applyFill="1" applyBorder="1" applyAlignment="1" applyProtection="1">
      <alignment vertical="center"/>
      <protection/>
    </xf>
    <xf numFmtId="0" fontId="62" fillId="0" borderId="26" xfId="0" applyFont="1" applyFill="1" applyBorder="1" applyAlignment="1" applyProtection="1">
      <alignment horizontal="left" vertical="center"/>
      <protection/>
    </xf>
    <xf numFmtId="0" fontId="60" fillId="0" borderId="27" xfId="0" applyFont="1" applyFill="1" applyBorder="1" applyAlignment="1" applyProtection="1">
      <alignment vertical="center"/>
      <protection/>
    </xf>
    <xf numFmtId="0" fontId="60" fillId="0" borderId="19" xfId="0" applyFont="1" applyFill="1" applyBorder="1" applyAlignment="1" applyProtection="1">
      <alignment vertical="center"/>
      <protection/>
    </xf>
    <xf numFmtId="0" fontId="60" fillId="0" borderId="28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 wrapText="1"/>
      <protection/>
    </xf>
    <xf numFmtId="0" fontId="76" fillId="36" borderId="16" xfId="0" applyFont="1" applyFill="1" applyBorder="1" applyAlignment="1" applyProtection="1">
      <alignment vertical="center"/>
      <protection/>
    </xf>
    <xf numFmtId="49" fontId="62" fillId="0" borderId="0" xfId="0" applyNumberFormat="1" applyFont="1" applyFill="1" applyBorder="1" applyAlignment="1" applyProtection="1">
      <alignment horizontal="center" vertical="center"/>
      <protection/>
    </xf>
    <xf numFmtId="49" fontId="62" fillId="0" borderId="0" xfId="0" applyNumberFormat="1" applyFont="1" applyFill="1" applyBorder="1" applyAlignment="1" applyProtection="1">
      <alignment vertical="center"/>
      <protection/>
    </xf>
    <xf numFmtId="49" fontId="62" fillId="0" borderId="0" xfId="0" applyNumberFormat="1" applyFont="1" applyFill="1" applyBorder="1" applyAlignment="1" applyProtection="1">
      <alignment vertical="center"/>
      <protection/>
    </xf>
    <xf numFmtId="0" fontId="62" fillId="0" borderId="0" xfId="0" applyNumberFormat="1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1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49" fontId="60" fillId="0" borderId="0" xfId="60" applyNumberFormat="1" applyFont="1" applyFill="1" applyBorder="1" applyAlignment="1" applyProtection="1">
      <alignment horizontal="left" vertical="center"/>
      <protection/>
    </xf>
    <xf numFmtId="49" fontId="60" fillId="0" borderId="0" xfId="0" applyNumberFormat="1" applyFont="1" applyFill="1" applyBorder="1" applyAlignment="1" applyProtection="1">
      <alignment horizontal="left" vertical="center"/>
      <protection/>
    </xf>
    <xf numFmtId="49" fontId="62" fillId="0" borderId="0" xfId="0" applyNumberFormat="1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49" fontId="62" fillId="0" borderId="10" xfId="0" applyNumberFormat="1" applyFont="1" applyFill="1" applyBorder="1" applyAlignment="1" applyProtection="1">
      <alignment horizontal="center" vertical="center"/>
      <protection/>
    </xf>
    <xf numFmtId="179" fontId="63" fillId="35" borderId="16" xfId="0" applyNumberFormat="1" applyFont="1" applyFill="1" applyBorder="1" applyAlignment="1" applyProtection="1">
      <alignment vertical="center"/>
      <protection/>
    </xf>
    <xf numFmtId="0" fontId="78" fillId="0" borderId="14" xfId="0" applyFont="1" applyBorder="1" applyAlignment="1" applyProtection="1">
      <alignment vertical="center"/>
      <protection/>
    </xf>
    <xf numFmtId="0" fontId="79" fillId="0" borderId="15" xfId="0" applyFont="1" applyBorder="1" applyAlignment="1" applyProtection="1">
      <alignment vertical="center"/>
      <protection/>
    </xf>
    <xf numFmtId="0" fontId="79" fillId="0" borderId="16" xfId="0" applyFont="1" applyBorder="1" applyAlignment="1" applyProtection="1">
      <alignment vertical="center"/>
      <protection/>
    </xf>
    <xf numFmtId="0" fontId="79" fillId="0" borderId="17" xfId="0" applyFont="1" applyBorder="1" applyAlignment="1" applyProtection="1">
      <alignment vertical="center"/>
      <protection/>
    </xf>
    <xf numFmtId="0" fontId="80" fillId="0" borderId="13" xfId="0" applyFont="1" applyBorder="1" applyAlignment="1" applyProtection="1">
      <alignment vertical="center"/>
      <protection/>
    </xf>
    <xf numFmtId="0" fontId="60" fillId="35" borderId="14" xfId="60" applyFont="1" applyFill="1" applyBorder="1">
      <alignment vertical="center"/>
      <protection/>
    </xf>
    <xf numFmtId="0" fontId="60" fillId="35" borderId="15" xfId="60" applyFont="1" applyFill="1" applyBorder="1">
      <alignment vertical="center"/>
      <protection/>
    </xf>
    <xf numFmtId="0" fontId="60" fillId="35" borderId="16" xfId="60" applyFont="1" applyFill="1" applyBorder="1">
      <alignment vertical="center"/>
      <protection/>
    </xf>
    <xf numFmtId="49" fontId="5" fillId="35" borderId="14" xfId="60" applyNumberFormat="1" applyFont="1" applyFill="1" applyBorder="1" applyAlignment="1">
      <alignment horizontal="left" vertical="center"/>
      <protection/>
    </xf>
    <xf numFmtId="49" fontId="5" fillId="35" borderId="15" xfId="60" applyNumberFormat="1" applyFont="1" applyFill="1" applyBorder="1" applyAlignment="1">
      <alignment horizontal="left" vertical="center"/>
      <protection/>
    </xf>
    <xf numFmtId="49" fontId="5" fillId="35" borderId="16" xfId="60" applyNumberFormat="1" applyFont="1" applyFill="1" applyBorder="1" applyAlignment="1">
      <alignment horizontal="left" vertical="center"/>
      <protection/>
    </xf>
    <xf numFmtId="0" fontId="81" fillId="0" borderId="0" xfId="0" applyFont="1" applyAlignment="1" applyProtection="1">
      <alignment vertical="center"/>
      <protection/>
    </xf>
    <xf numFmtId="0" fontId="9" fillId="37" borderId="15" xfId="0" applyFont="1" applyFill="1" applyBorder="1" applyAlignment="1">
      <alignment vertical="center"/>
    </xf>
    <xf numFmtId="49" fontId="0" fillId="34" borderId="10" xfId="60" applyNumberFormat="1" applyFont="1" applyFill="1" applyBorder="1" applyAlignment="1">
      <alignment horizontal="center" vertical="center"/>
      <protection/>
    </xf>
    <xf numFmtId="0" fontId="82" fillId="0" borderId="10" xfId="60" applyFont="1" applyBorder="1" applyAlignment="1">
      <alignment horizontal="center" vertical="center"/>
      <protection/>
    </xf>
    <xf numFmtId="0" fontId="0" fillId="38" borderId="10" xfId="60" applyFill="1" applyBorder="1" applyAlignment="1">
      <alignment horizontal="center" vertical="center"/>
      <protection/>
    </xf>
    <xf numFmtId="0" fontId="1" fillId="34" borderId="10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49" fontId="0" fillId="34" borderId="10" xfId="60" applyNumberFormat="1" applyFont="1" applyFill="1" applyBorder="1" applyAlignment="1">
      <alignment horizontal="center" vertical="center"/>
      <protection/>
    </xf>
    <xf numFmtId="0" fontId="0" fillId="0" borderId="0" xfId="60" applyFill="1" applyBorder="1">
      <alignment vertical="center"/>
      <protection/>
    </xf>
    <xf numFmtId="0" fontId="4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0" fillId="0" borderId="0" xfId="60" applyFont="1" applyAlignment="1">
      <alignment/>
      <protection/>
    </xf>
    <xf numFmtId="0" fontId="82" fillId="0" borderId="29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vertical="center" wrapText="1"/>
      <protection/>
    </xf>
    <xf numFmtId="0" fontId="3" fillId="0" borderId="29" xfId="60" applyFont="1" applyFill="1" applyBorder="1" applyAlignment="1">
      <alignment vertical="center" wrapText="1"/>
      <protection/>
    </xf>
    <xf numFmtId="49" fontId="0" fillId="0" borderId="29" xfId="60" applyNumberFormat="1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/>
      <protection/>
    </xf>
    <xf numFmtId="49" fontId="0" fillId="0" borderId="0" xfId="60" applyNumberFormat="1" applyFont="1" applyFill="1" applyBorder="1" applyAlignment="1">
      <alignment horizontal="left"/>
      <protection/>
    </xf>
    <xf numFmtId="49" fontId="0" fillId="0" borderId="29" xfId="60" applyNumberFormat="1" applyFont="1" applyFill="1" applyBorder="1" applyAlignment="1">
      <alignment horizontal="left"/>
      <protection/>
    </xf>
    <xf numFmtId="0" fontId="8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49" fontId="62" fillId="35" borderId="10" xfId="0" applyNumberFormat="1" applyFont="1" applyFill="1" applyBorder="1" applyAlignment="1" applyProtection="1">
      <alignment horizontal="center" vertical="center"/>
      <protection locked="0"/>
    </xf>
    <xf numFmtId="49" fontId="62" fillId="35" borderId="10" xfId="0" applyNumberFormat="1" applyFont="1" applyFill="1" applyBorder="1" applyAlignment="1" applyProtection="1">
      <alignment vertical="center"/>
      <protection locked="0"/>
    </xf>
    <xf numFmtId="0" fontId="62" fillId="38" borderId="10" xfId="0" applyNumberFormat="1" applyFont="1" applyFill="1" applyBorder="1" applyAlignment="1" applyProtection="1">
      <alignment vertical="center"/>
      <protection locked="0"/>
    </xf>
    <xf numFmtId="0" fontId="62" fillId="35" borderId="10" xfId="0" applyNumberFormat="1" applyFont="1" applyFill="1" applyBorder="1" applyAlignment="1" applyProtection="1">
      <alignment vertical="center"/>
      <protection locked="0"/>
    </xf>
    <xf numFmtId="177" fontId="62" fillId="35" borderId="10" xfId="0" applyNumberFormat="1" applyFont="1" applyFill="1" applyBorder="1" applyAlignment="1" applyProtection="1">
      <alignment horizontal="right" vertical="center"/>
      <protection locked="0"/>
    </xf>
    <xf numFmtId="0" fontId="77" fillId="35" borderId="10" xfId="0" applyFont="1" applyFill="1" applyBorder="1" applyAlignment="1" applyProtection="1">
      <alignment horizontal="center" vertical="center"/>
      <protection locked="0"/>
    </xf>
    <xf numFmtId="0" fontId="9" fillId="37" borderId="15" xfId="0" applyFont="1" applyFill="1" applyBorder="1" applyAlignment="1" applyProtection="1">
      <alignment vertical="center"/>
      <protection/>
    </xf>
    <xf numFmtId="0" fontId="62" fillId="35" borderId="10" xfId="0" applyFont="1" applyFill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179" fontId="63" fillId="0" borderId="24" xfId="0" applyNumberFormat="1" applyFont="1" applyBorder="1" applyAlignment="1" applyProtection="1">
      <alignment vertical="center"/>
      <protection/>
    </xf>
    <xf numFmtId="179" fontId="63" fillId="0" borderId="30" xfId="0" applyNumberFormat="1" applyFont="1" applyBorder="1" applyAlignment="1" applyProtection="1">
      <alignment vertical="center"/>
      <protection/>
    </xf>
    <xf numFmtId="176" fontId="63" fillId="0" borderId="30" xfId="0" applyNumberFormat="1" applyFont="1" applyBorder="1" applyAlignment="1" applyProtection="1">
      <alignment vertical="center"/>
      <protection/>
    </xf>
    <xf numFmtId="0" fontId="78" fillId="0" borderId="24" xfId="0" applyFont="1" applyBorder="1" applyAlignment="1" applyProtection="1">
      <alignment vertical="center"/>
      <protection/>
    </xf>
    <xf numFmtId="0" fontId="63" fillId="0" borderId="24" xfId="0" applyFont="1" applyBorder="1" applyAlignment="1" applyProtection="1">
      <alignment vertical="center"/>
      <protection/>
    </xf>
    <xf numFmtId="49" fontId="62" fillId="0" borderId="10" xfId="0" applyNumberFormat="1" applyFont="1" applyFill="1" applyBorder="1" applyAlignment="1" applyProtection="1">
      <alignment vertical="center"/>
      <protection/>
    </xf>
    <xf numFmtId="49" fontId="62" fillId="0" borderId="10" xfId="0" applyNumberFormat="1" applyFont="1" applyFill="1" applyBorder="1" applyAlignment="1" applyProtection="1">
      <alignment vertical="center"/>
      <protection/>
    </xf>
    <xf numFmtId="0" fontId="62" fillId="0" borderId="10" xfId="0" applyNumberFormat="1" applyFont="1" applyFill="1" applyBorder="1" applyAlignment="1" applyProtection="1">
      <alignment vertical="center"/>
      <protection/>
    </xf>
    <xf numFmtId="0" fontId="62" fillId="35" borderId="10" xfId="0" applyFont="1" applyFill="1" applyBorder="1" applyAlignment="1" applyProtection="1">
      <alignment vertical="center"/>
      <protection/>
    </xf>
    <xf numFmtId="0" fontId="84" fillId="35" borderId="14" xfId="0" applyFont="1" applyFill="1" applyBorder="1" applyAlignment="1" applyProtection="1">
      <alignment horizontal="center" vertical="center"/>
      <protection locked="0"/>
    </xf>
    <xf numFmtId="0" fontId="84" fillId="35" borderId="16" xfId="0" applyFont="1" applyFill="1" applyBorder="1" applyAlignment="1" applyProtection="1">
      <alignment horizontal="center" vertical="center"/>
      <protection locked="0"/>
    </xf>
    <xf numFmtId="49" fontId="62" fillId="35" borderId="14" xfId="0" applyNumberFormat="1" applyFont="1" applyFill="1" applyBorder="1" applyAlignment="1" applyProtection="1">
      <alignment horizontal="left" vertical="center"/>
      <protection locked="0"/>
    </xf>
    <xf numFmtId="49" fontId="62" fillId="35" borderId="16" xfId="0" applyNumberFormat="1" applyFont="1" applyFill="1" applyBorder="1" applyAlignment="1" applyProtection="1">
      <alignment horizontal="left" vertical="center"/>
      <protection locked="0"/>
    </xf>
    <xf numFmtId="49" fontId="62" fillId="38" borderId="14" xfId="0" applyNumberFormat="1" applyFont="1" applyFill="1" applyBorder="1" applyAlignment="1" applyProtection="1">
      <alignment horizontal="left" vertical="center"/>
      <protection locked="0"/>
    </xf>
    <xf numFmtId="49" fontId="62" fillId="38" borderId="15" xfId="0" applyNumberFormat="1" applyFont="1" applyFill="1" applyBorder="1" applyAlignment="1" applyProtection="1">
      <alignment horizontal="left" vertical="center"/>
      <protection locked="0"/>
    </xf>
    <xf numFmtId="49" fontId="62" fillId="38" borderId="16" xfId="0" applyNumberFormat="1" applyFont="1" applyFill="1" applyBorder="1" applyAlignment="1" applyProtection="1">
      <alignment horizontal="left" vertical="center"/>
      <protection locked="0"/>
    </xf>
    <xf numFmtId="49" fontId="60" fillId="35" borderId="14" xfId="60" applyNumberFormat="1" applyFont="1" applyFill="1" applyBorder="1" applyAlignment="1" applyProtection="1">
      <alignment horizontal="left" vertical="center"/>
      <protection locked="0"/>
    </xf>
    <xf numFmtId="49" fontId="60" fillId="35" borderId="15" xfId="60" applyNumberFormat="1" applyFont="1" applyFill="1" applyBorder="1" applyAlignment="1" applyProtection="1">
      <alignment horizontal="left" vertical="center"/>
      <protection locked="0"/>
    </xf>
    <xf numFmtId="49" fontId="60" fillId="35" borderId="16" xfId="60" applyNumberFormat="1" applyFont="1" applyFill="1" applyBorder="1" applyAlignment="1" applyProtection="1">
      <alignment horizontal="left" vertical="center"/>
      <protection locked="0"/>
    </xf>
    <xf numFmtId="49" fontId="60" fillId="35" borderId="14" xfId="0" applyNumberFormat="1" applyFont="1" applyFill="1" applyBorder="1" applyAlignment="1" applyProtection="1">
      <alignment horizontal="left" vertical="center"/>
      <protection locked="0"/>
    </xf>
    <xf numFmtId="49" fontId="60" fillId="35" borderId="15" xfId="0" applyNumberFormat="1" applyFont="1" applyFill="1" applyBorder="1" applyAlignment="1" applyProtection="1">
      <alignment horizontal="left" vertical="center"/>
      <protection locked="0"/>
    </xf>
    <xf numFmtId="49" fontId="60" fillId="35" borderId="16" xfId="0" applyNumberFormat="1" applyFont="1" applyFill="1" applyBorder="1" applyAlignment="1" applyProtection="1">
      <alignment horizontal="left" vertical="center"/>
      <protection locked="0"/>
    </xf>
    <xf numFmtId="0" fontId="62" fillId="0" borderId="14" xfId="0" applyFont="1" applyBorder="1" applyAlignment="1" applyProtection="1">
      <alignment horizontal="center" vertical="center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horizontal="center" vertical="center"/>
      <protection/>
    </xf>
    <xf numFmtId="49" fontId="62" fillId="35" borderId="15" xfId="0" applyNumberFormat="1" applyFont="1" applyFill="1" applyBorder="1" applyAlignment="1" applyProtection="1">
      <alignment horizontal="left" vertical="center"/>
      <protection locked="0"/>
    </xf>
    <xf numFmtId="49" fontId="64" fillId="35" borderId="14" xfId="0" applyNumberFormat="1" applyFont="1" applyFill="1" applyBorder="1" applyAlignment="1" applyProtection="1">
      <alignment horizontal="left" vertical="center"/>
      <protection locked="0"/>
    </xf>
    <xf numFmtId="49" fontId="64" fillId="35" borderId="15" xfId="0" applyNumberFormat="1" applyFont="1" applyFill="1" applyBorder="1" applyAlignment="1" applyProtection="1">
      <alignment horizontal="left" vertical="center"/>
      <protection locked="0"/>
    </xf>
    <xf numFmtId="49" fontId="64" fillId="35" borderId="16" xfId="0" applyNumberFormat="1" applyFont="1" applyFill="1" applyBorder="1" applyAlignment="1" applyProtection="1">
      <alignment horizontal="left" vertical="center"/>
      <protection locked="0"/>
    </xf>
    <xf numFmtId="49" fontId="62" fillId="35" borderId="10" xfId="0" applyNumberFormat="1" applyFont="1" applyFill="1" applyBorder="1" applyAlignment="1" applyProtection="1">
      <alignment horizontal="left" vertical="center"/>
      <protection locked="0"/>
    </xf>
    <xf numFmtId="49" fontId="62" fillId="0" borderId="14" xfId="0" applyNumberFormat="1" applyFont="1" applyFill="1" applyBorder="1" applyAlignment="1" applyProtection="1">
      <alignment horizontal="center" vertical="center"/>
      <protection/>
    </xf>
    <xf numFmtId="49" fontId="62" fillId="0" borderId="16" xfId="0" applyNumberFormat="1" applyFont="1" applyFill="1" applyBorder="1" applyAlignment="1" applyProtection="1">
      <alignment horizontal="center" vertical="center"/>
      <protection/>
    </xf>
    <xf numFmtId="0" fontId="60" fillId="35" borderId="14" xfId="60" applyFont="1" applyFill="1" applyBorder="1">
      <alignment vertical="center"/>
      <protection/>
    </xf>
    <xf numFmtId="0" fontId="60" fillId="35" borderId="15" xfId="60" applyFont="1" applyFill="1" applyBorder="1">
      <alignment vertical="center"/>
      <protection/>
    </xf>
    <xf numFmtId="0" fontId="60" fillId="35" borderId="16" xfId="60" applyFont="1" applyFill="1" applyBorder="1">
      <alignment vertical="center"/>
      <protection/>
    </xf>
    <xf numFmtId="0" fontId="62" fillId="35" borderId="14" xfId="0" applyFont="1" applyFill="1" applyBorder="1" applyAlignment="1" applyProtection="1">
      <alignment horizontal="left" vertical="center"/>
      <protection locked="0"/>
    </xf>
    <xf numFmtId="0" fontId="62" fillId="35" borderId="15" xfId="0" applyFont="1" applyFill="1" applyBorder="1" applyAlignment="1" applyProtection="1">
      <alignment horizontal="left" vertical="center"/>
      <protection locked="0"/>
    </xf>
    <xf numFmtId="0" fontId="62" fillId="35" borderId="16" xfId="0" applyFont="1" applyFill="1" applyBorder="1" applyAlignment="1" applyProtection="1">
      <alignment horizontal="left" vertical="center"/>
      <protection locked="0"/>
    </xf>
    <xf numFmtId="0" fontId="60" fillId="35" borderId="14" xfId="60" applyFont="1" applyFill="1" applyBorder="1" applyAlignment="1">
      <alignment vertical="center"/>
      <protection/>
    </xf>
    <xf numFmtId="0" fontId="60" fillId="35" borderId="15" xfId="60" applyFont="1" applyFill="1" applyBorder="1" applyAlignment="1">
      <alignment vertical="center"/>
      <protection/>
    </xf>
    <xf numFmtId="0" fontId="60" fillId="35" borderId="16" xfId="60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14</xdr:row>
      <xdr:rowOff>19050</xdr:rowOff>
    </xdr:from>
    <xdr:to>
      <xdr:col>3</xdr:col>
      <xdr:colOff>314325</xdr:colOff>
      <xdr:row>28</xdr:row>
      <xdr:rowOff>142875</xdr:rowOff>
    </xdr:to>
    <xdr:pic>
      <xdr:nvPicPr>
        <xdr:cNvPr id="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971800"/>
          <a:ext cx="22288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</xdr:row>
      <xdr:rowOff>28575</xdr:rowOff>
    </xdr:from>
    <xdr:to>
      <xdr:col>3</xdr:col>
      <xdr:colOff>295275</xdr:colOff>
      <xdr:row>13</xdr:row>
      <xdr:rowOff>209550</xdr:rowOff>
    </xdr:to>
    <xdr:pic>
      <xdr:nvPicPr>
        <xdr:cNvPr id="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447800"/>
          <a:ext cx="24098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142875</xdr:rowOff>
    </xdr:to>
    <xdr:pic>
      <xdr:nvPicPr>
        <xdr:cNvPr id="1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429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142875</xdr:rowOff>
    </xdr:to>
    <xdr:pic>
      <xdr:nvPicPr>
        <xdr:cNvPr id="2" name="Picture 96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30302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142875</xdr:rowOff>
    </xdr:to>
    <xdr:pic>
      <xdr:nvPicPr>
        <xdr:cNvPr id="3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62877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142875</xdr:rowOff>
    </xdr:to>
    <xdr:pic>
      <xdr:nvPicPr>
        <xdr:cNvPr id="4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</xdr:row>
      <xdr:rowOff>66675</xdr:rowOff>
    </xdr:from>
    <xdr:to>
      <xdr:col>4</xdr:col>
      <xdr:colOff>628650</xdr:colOff>
      <xdr:row>3</xdr:row>
      <xdr:rowOff>476250</xdr:rowOff>
    </xdr:to>
    <xdr:pic>
      <xdr:nvPicPr>
        <xdr:cNvPr id="5" name="図 34" descr="10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6954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</xdr:row>
      <xdr:rowOff>66675</xdr:rowOff>
    </xdr:from>
    <xdr:to>
      <xdr:col>4</xdr:col>
      <xdr:colOff>657225</xdr:colOff>
      <xdr:row>5</xdr:row>
      <xdr:rowOff>485775</xdr:rowOff>
    </xdr:to>
    <xdr:pic>
      <xdr:nvPicPr>
        <xdr:cNvPr id="6" name="図 35" descr="102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278130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9</xdr:row>
      <xdr:rowOff>85725</xdr:rowOff>
    </xdr:from>
    <xdr:to>
      <xdr:col>4</xdr:col>
      <xdr:colOff>619125</xdr:colOff>
      <xdr:row>9</xdr:row>
      <xdr:rowOff>466725</xdr:rowOff>
    </xdr:to>
    <xdr:pic>
      <xdr:nvPicPr>
        <xdr:cNvPr id="7" name="図 36" descr="103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49720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13</xdr:row>
      <xdr:rowOff>66675</xdr:rowOff>
    </xdr:from>
    <xdr:to>
      <xdr:col>4</xdr:col>
      <xdr:colOff>628650</xdr:colOff>
      <xdr:row>13</xdr:row>
      <xdr:rowOff>476250</xdr:rowOff>
    </xdr:to>
    <xdr:pic>
      <xdr:nvPicPr>
        <xdr:cNvPr id="8" name="図 38" descr="105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7124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10</xdr:row>
      <xdr:rowOff>66675</xdr:rowOff>
    </xdr:from>
    <xdr:to>
      <xdr:col>4</xdr:col>
      <xdr:colOff>638175</xdr:colOff>
      <xdr:row>10</xdr:row>
      <xdr:rowOff>466725</xdr:rowOff>
    </xdr:to>
    <xdr:pic>
      <xdr:nvPicPr>
        <xdr:cNvPr id="9" name="図 39" descr="104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54959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15</xdr:row>
      <xdr:rowOff>76200</xdr:rowOff>
    </xdr:from>
    <xdr:to>
      <xdr:col>4</xdr:col>
      <xdr:colOff>657225</xdr:colOff>
      <xdr:row>15</xdr:row>
      <xdr:rowOff>495300</xdr:rowOff>
    </xdr:to>
    <xdr:pic>
      <xdr:nvPicPr>
        <xdr:cNvPr id="10" name="図 40" descr="106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82200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16</xdr:row>
      <xdr:rowOff>76200</xdr:rowOff>
    </xdr:from>
    <xdr:to>
      <xdr:col>4</xdr:col>
      <xdr:colOff>638175</xdr:colOff>
      <xdr:row>16</xdr:row>
      <xdr:rowOff>466725</xdr:rowOff>
    </xdr:to>
    <xdr:pic>
      <xdr:nvPicPr>
        <xdr:cNvPr id="11" name="図 41" descr="107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87630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19</xdr:row>
      <xdr:rowOff>66675</xdr:rowOff>
    </xdr:from>
    <xdr:to>
      <xdr:col>4</xdr:col>
      <xdr:colOff>666750</xdr:colOff>
      <xdr:row>19</xdr:row>
      <xdr:rowOff>485775</xdr:rowOff>
    </xdr:to>
    <xdr:pic>
      <xdr:nvPicPr>
        <xdr:cNvPr id="12" name="図 46" descr="201.bm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03822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</xdr:row>
      <xdr:rowOff>57150</xdr:rowOff>
    </xdr:from>
    <xdr:to>
      <xdr:col>4</xdr:col>
      <xdr:colOff>666750</xdr:colOff>
      <xdr:row>21</xdr:row>
      <xdr:rowOff>485775</xdr:rowOff>
    </xdr:to>
    <xdr:pic>
      <xdr:nvPicPr>
        <xdr:cNvPr id="13" name="図 47" descr="202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114585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13</xdr:row>
      <xdr:rowOff>57150</xdr:rowOff>
    </xdr:from>
    <xdr:to>
      <xdr:col>9</xdr:col>
      <xdr:colOff>676275</xdr:colOff>
      <xdr:row>13</xdr:row>
      <xdr:rowOff>476250</xdr:rowOff>
    </xdr:to>
    <xdr:pic>
      <xdr:nvPicPr>
        <xdr:cNvPr id="14" name="図 48" descr="301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71151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14</xdr:row>
      <xdr:rowOff>85725</xdr:rowOff>
    </xdr:from>
    <xdr:to>
      <xdr:col>9</xdr:col>
      <xdr:colOff>666750</xdr:colOff>
      <xdr:row>14</xdr:row>
      <xdr:rowOff>466725</xdr:rowOff>
    </xdr:to>
    <xdr:pic>
      <xdr:nvPicPr>
        <xdr:cNvPr id="15" name="図 49" descr="302.bm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44025" y="768667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15</xdr:row>
      <xdr:rowOff>76200</xdr:rowOff>
    </xdr:from>
    <xdr:to>
      <xdr:col>9</xdr:col>
      <xdr:colOff>666750</xdr:colOff>
      <xdr:row>15</xdr:row>
      <xdr:rowOff>476250</xdr:rowOff>
    </xdr:to>
    <xdr:pic>
      <xdr:nvPicPr>
        <xdr:cNvPr id="16" name="図 50" descr="303.bmp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24975" y="82200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16</xdr:row>
      <xdr:rowOff>76200</xdr:rowOff>
    </xdr:from>
    <xdr:to>
      <xdr:col>9</xdr:col>
      <xdr:colOff>676275</xdr:colOff>
      <xdr:row>16</xdr:row>
      <xdr:rowOff>466725</xdr:rowOff>
    </xdr:to>
    <xdr:pic>
      <xdr:nvPicPr>
        <xdr:cNvPr id="17" name="図 51" descr="304.bm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344025" y="87630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19</xdr:row>
      <xdr:rowOff>85725</xdr:rowOff>
    </xdr:from>
    <xdr:to>
      <xdr:col>9</xdr:col>
      <xdr:colOff>666750</xdr:colOff>
      <xdr:row>19</xdr:row>
      <xdr:rowOff>476250</xdr:rowOff>
    </xdr:to>
    <xdr:pic>
      <xdr:nvPicPr>
        <xdr:cNvPr id="18" name="図 55" descr="401.bmp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34500" y="104013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21</xdr:row>
      <xdr:rowOff>57150</xdr:rowOff>
    </xdr:from>
    <xdr:to>
      <xdr:col>9</xdr:col>
      <xdr:colOff>676275</xdr:colOff>
      <xdr:row>21</xdr:row>
      <xdr:rowOff>495300</xdr:rowOff>
    </xdr:to>
    <xdr:pic>
      <xdr:nvPicPr>
        <xdr:cNvPr id="19" name="図 56" descr="402.bmp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05925" y="114585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23</xdr:row>
      <xdr:rowOff>85725</xdr:rowOff>
    </xdr:from>
    <xdr:to>
      <xdr:col>9</xdr:col>
      <xdr:colOff>638175</xdr:colOff>
      <xdr:row>23</xdr:row>
      <xdr:rowOff>457200</xdr:rowOff>
    </xdr:to>
    <xdr:pic>
      <xdr:nvPicPr>
        <xdr:cNvPr id="20" name="図 57" descr="403.bmp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24975" y="12573000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3</xdr:row>
      <xdr:rowOff>47625</xdr:rowOff>
    </xdr:from>
    <xdr:to>
      <xdr:col>9</xdr:col>
      <xdr:colOff>657225</xdr:colOff>
      <xdr:row>3</xdr:row>
      <xdr:rowOff>485775</xdr:rowOff>
    </xdr:to>
    <xdr:pic>
      <xdr:nvPicPr>
        <xdr:cNvPr id="21" name="図 60" descr="601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77350" y="1676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4</xdr:row>
      <xdr:rowOff>47625</xdr:rowOff>
    </xdr:from>
    <xdr:to>
      <xdr:col>9</xdr:col>
      <xdr:colOff>676275</xdr:colOff>
      <xdr:row>4</xdr:row>
      <xdr:rowOff>485775</xdr:rowOff>
    </xdr:to>
    <xdr:pic>
      <xdr:nvPicPr>
        <xdr:cNvPr id="22" name="図 61" descr="602.bmp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305925" y="22193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7</xdr:row>
      <xdr:rowOff>38100</xdr:rowOff>
    </xdr:from>
    <xdr:to>
      <xdr:col>9</xdr:col>
      <xdr:colOff>666750</xdr:colOff>
      <xdr:row>7</xdr:row>
      <xdr:rowOff>485775</xdr:rowOff>
    </xdr:to>
    <xdr:pic>
      <xdr:nvPicPr>
        <xdr:cNvPr id="23" name="図 62" descr="603.bmp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77350" y="3838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8</xdr:row>
      <xdr:rowOff>38100</xdr:rowOff>
    </xdr:from>
    <xdr:to>
      <xdr:col>9</xdr:col>
      <xdr:colOff>695325</xdr:colOff>
      <xdr:row>8</xdr:row>
      <xdr:rowOff>504825</xdr:rowOff>
    </xdr:to>
    <xdr:pic>
      <xdr:nvPicPr>
        <xdr:cNvPr id="24" name="図 63" descr="604.bmp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286875" y="43815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3"/>
  <sheetViews>
    <sheetView tabSelected="1" zoomScalePageLayoutView="0" workbookViewId="0" topLeftCell="A1">
      <selection activeCell="A2" sqref="A2"/>
    </sheetView>
  </sheetViews>
  <sheetFormatPr defaultColWidth="8.796875" defaultRowHeight="18.75"/>
  <cols>
    <col min="1" max="4" width="7.59765625" style="56" customWidth="1"/>
    <col min="5" max="5" width="8.59765625" style="56" customWidth="1"/>
    <col min="6" max="19" width="4.19921875" style="56" customWidth="1"/>
    <col min="20" max="20" width="0.59375" style="56" customWidth="1"/>
    <col min="21" max="16384" width="8.796875" style="56" customWidth="1"/>
  </cols>
  <sheetData>
    <row r="1" spans="1:20" ht="16.5" customHeight="1">
      <c r="A1" s="54" t="s">
        <v>0</v>
      </c>
      <c r="B1" s="55" t="s">
        <v>183</v>
      </c>
      <c r="C1" s="55" t="s">
        <v>1</v>
      </c>
      <c r="D1" s="21"/>
      <c r="F1" s="179" t="s">
        <v>177</v>
      </c>
      <c r="G1" s="180"/>
      <c r="H1" s="160" t="s">
        <v>367</v>
      </c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61"/>
      <c r="T1" s="102"/>
    </row>
    <row r="2" spans="1:20" ht="16.5" customHeight="1">
      <c r="A2" s="139" t="s">
        <v>371</v>
      </c>
      <c r="B2" s="139" t="s">
        <v>373</v>
      </c>
      <c r="C2" s="139" t="s">
        <v>372</v>
      </c>
      <c r="D2" s="21"/>
      <c r="F2" s="105" t="s">
        <v>178</v>
      </c>
      <c r="G2" s="160" t="s">
        <v>369</v>
      </c>
      <c r="H2" s="161"/>
      <c r="I2" s="105" t="s">
        <v>179</v>
      </c>
      <c r="J2" s="178" t="s">
        <v>368</v>
      </c>
      <c r="K2" s="178"/>
      <c r="L2" s="178"/>
      <c r="M2" s="178"/>
      <c r="N2" s="178"/>
      <c r="O2" s="178"/>
      <c r="P2" s="178"/>
      <c r="Q2" s="178"/>
      <c r="R2" s="178"/>
      <c r="S2" s="178"/>
      <c r="T2" s="102"/>
    </row>
    <row r="3" spans="1:20" ht="16.5" customHeight="1">
      <c r="A3" s="20" t="s">
        <v>184</v>
      </c>
      <c r="B3" s="57"/>
      <c r="C3" s="21"/>
      <c r="D3" s="21"/>
      <c r="F3" s="105" t="s">
        <v>180</v>
      </c>
      <c r="G3" s="178" t="s">
        <v>370</v>
      </c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02"/>
    </row>
    <row r="4" spans="1:20" ht="10.5" customHeight="1">
      <c r="A4" s="20"/>
      <c r="B4" s="20"/>
      <c r="C4" s="20"/>
      <c r="D4" s="20"/>
      <c r="F4" s="56" t="s">
        <v>188</v>
      </c>
      <c r="M4" s="56" t="s">
        <v>220</v>
      </c>
      <c r="T4" s="104"/>
    </row>
    <row r="5" spans="1:20" ht="17.25" customHeight="1">
      <c r="A5" s="24" t="s">
        <v>181</v>
      </c>
      <c r="B5" s="158" t="s">
        <v>208</v>
      </c>
      <c r="C5" s="159"/>
      <c r="D5" s="21"/>
      <c r="E5" s="146" t="s">
        <v>365</v>
      </c>
      <c r="F5" s="175" t="s">
        <v>374</v>
      </c>
      <c r="G5" s="176"/>
      <c r="H5" s="176"/>
      <c r="I5" s="176"/>
      <c r="J5" s="176"/>
      <c r="K5" s="177"/>
      <c r="L5" s="154"/>
      <c r="M5" s="175" t="s">
        <v>375</v>
      </c>
      <c r="N5" s="176"/>
      <c r="O5" s="176"/>
      <c r="P5" s="176"/>
      <c r="Q5" s="176"/>
      <c r="R5" s="177"/>
      <c r="S5" s="154"/>
      <c r="T5" s="93"/>
    </row>
    <row r="6" spans="1:20" ht="17.25" customHeight="1">
      <c r="A6" s="24" t="s">
        <v>182</v>
      </c>
      <c r="B6" s="54">
        <f>'管理用'!B4</f>
        <v>200</v>
      </c>
      <c r="C6" s="20"/>
      <c r="D6" s="20"/>
      <c r="E6" s="146" t="s">
        <v>366</v>
      </c>
      <c r="F6" s="140"/>
      <c r="G6" s="140"/>
      <c r="H6" s="140"/>
      <c r="I6" s="140"/>
      <c r="J6" s="140"/>
      <c r="K6" s="140"/>
      <c r="L6" s="155" t="s">
        <v>185</v>
      </c>
      <c r="M6" s="140" t="s">
        <v>340</v>
      </c>
      <c r="N6" s="140" t="s">
        <v>339</v>
      </c>
      <c r="O6" s="140"/>
      <c r="P6" s="140"/>
      <c r="Q6" s="140"/>
      <c r="R6" s="140"/>
      <c r="S6" s="155" t="s">
        <v>185</v>
      </c>
      <c r="T6" s="94"/>
    </row>
    <row r="7" spans="1:20" ht="17.25" customHeight="1">
      <c r="A7" s="31" t="s">
        <v>361</v>
      </c>
      <c r="B7" s="58"/>
      <c r="C7" s="20"/>
      <c r="D7" s="20"/>
      <c r="E7" s="12" t="s">
        <v>165</v>
      </c>
      <c r="F7" s="141">
        <v>100</v>
      </c>
      <c r="G7" s="142"/>
      <c r="H7" s="142"/>
      <c r="I7" s="142"/>
      <c r="J7" s="142"/>
      <c r="K7" s="142"/>
      <c r="L7" s="156">
        <f>F7+G7+H7+I7+J7+K7</f>
        <v>100</v>
      </c>
      <c r="M7" s="141">
        <v>50</v>
      </c>
      <c r="N7" s="142">
        <v>50</v>
      </c>
      <c r="O7" s="142"/>
      <c r="P7" s="142"/>
      <c r="Q7" s="142"/>
      <c r="R7" s="142"/>
      <c r="S7" s="156">
        <f>M7+N7+O7+P7+Q7+R7</f>
        <v>100</v>
      </c>
      <c r="T7" s="95"/>
    </row>
    <row r="8" spans="1:20" ht="17.25" customHeight="1">
      <c r="A8" s="147"/>
      <c r="B8" s="147"/>
      <c r="C8" s="148"/>
      <c r="D8" s="21"/>
      <c r="E8" s="14"/>
      <c r="F8" s="171" t="s">
        <v>161</v>
      </c>
      <c r="G8" s="173"/>
      <c r="H8" s="171" t="s">
        <v>162</v>
      </c>
      <c r="I8" s="172"/>
      <c r="J8" s="172"/>
      <c r="K8" s="173"/>
      <c r="L8" s="18" t="s">
        <v>169</v>
      </c>
      <c r="M8" s="171" t="s">
        <v>161</v>
      </c>
      <c r="N8" s="173"/>
      <c r="O8" s="171" t="s">
        <v>162</v>
      </c>
      <c r="P8" s="172"/>
      <c r="Q8" s="172"/>
      <c r="R8" s="173"/>
      <c r="S8" s="18" t="s">
        <v>169</v>
      </c>
      <c r="T8" s="32"/>
    </row>
    <row r="9" spans="1:20" ht="17.25" customHeight="1">
      <c r="A9" s="147"/>
      <c r="B9" s="147"/>
      <c r="C9" s="147"/>
      <c r="D9" s="21"/>
      <c r="E9" s="15" t="s">
        <v>164</v>
      </c>
      <c r="F9" s="160" t="s">
        <v>376</v>
      </c>
      <c r="G9" s="161"/>
      <c r="H9" s="160" t="s">
        <v>379</v>
      </c>
      <c r="I9" s="174"/>
      <c r="J9" s="174"/>
      <c r="K9" s="161"/>
      <c r="L9" s="143" t="s">
        <v>383</v>
      </c>
      <c r="M9" s="160"/>
      <c r="N9" s="161"/>
      <c r="O9" s="160" t="s">
        <v>380</v>
      </c>
      <c r="P9" s="174"/>
      <c r="Q9" s="174"/>
      <c r="R9" s="161"/>
      <c r="S9" s="143" t="s">
        <v>384</v>
      </c>
      <c r="T9" s="93"/>
    </row>
    <row r="10" spans="1:20" ht="17.25" customHeight="1">
      <c r="A10" s="147"/>
      <c r="B10" s="147"/>
      <c r="C10" s="147"/>
      <c r="D10" s="21"/>
      <c r="E10" s="15" t="s">
        <v>359</v>
      </c>
      <c r="F10" s="160"/>
      <c r="G10" s="161"/>
      <c r="H10" s="160" t="s">
        <v>380</v>
      </c>
      <c r="I10" s="174"/>
      <c r="J10" s="174"/>
      <c r="K10" s="161"/>
      <c r="L10" s="143" t="s">
        <v>372</v>
      </c>
      <c r="M10" s="160"/>
      <c r="N10" s="161"/>
      <c r="O10" s="160"/>
      <c r="P10" s="174"/>
      <c r="Q10" s="174"/>
      <c r="R10" s="161"/>
      <c r="S10" s="143"/>
      <c r="T10" s="93"/>
    </row>
    <row r="11" spans="1:20" ht="17.25" customHeight="1">
      <c r="A11" s="147"/>
      <c r="B11" s="147"/>
      <c r="C11" s="147"/>
      <c r="D11" s="21"/>
      <c r="E11" s="15"/>
      <c r="F11" s="160"/>
      <c r="G11" s="161"/>
      <c r="H11" s="160" t="s">
        <v>381</v>
      </c>
      <c r="I11" s="174"/>
      <c r="J11" s="174"/>
      <c r="K11" s="161"/>
      <c r="L11" s="143" t="s">
        <v>372</v>
      </c>
      <c r="M11" s="160"/>
      <c r="N11" s="161"/>
      <c r="O11" s="160"/>
      <c r="P11" s="174"/>
      <c r="Q11" s="174"/>
      <c r="R11" s="161"/>
      <c r="S11" s="143"/>
      <c r="T11" s="93"/>
    </row>
    <row r="12" spans="1:20" ht="17.25" customHeight="1">
      <c r="A12" s="147"/>
      <c r="B12" s="147"/>
      <c r="C12" s="147"/>
      <c r="D12" s="21"/>
      <c r="E12" s="15"/>
      <c r="F12" s="160" t="s">
        <v>377</v>
      </c>
      <c r="G12" s="161"/>
      <c r="H12" s="160" t="s">
        <v>382</v>
      </c>
      <c r="I12" s="174"/>
      <c r="J12" s="174"/>
      <c r="K12" s="161"/>
      <c r="L12" s="143" t="s">
        <v>384</v>
      </c>
      <c r="M12" s="160"/>
      <c r="N12" s="161"/>
      <c r="O12" s="160"/>
      <c r="P12" s="174"/>
      <c r="Q12" s="174"/>
      <c r="R12" s="161"/>
      <c r="S12" s="143"/>
      <c r="T12" s="93"/>
    </row>
    <row r="13" spans="1:20" ht="17.25" customHeight="1">
      <c r="A13" s="147"/>
      <c r="B13" s="147"/>
      <c r="C13" s="147"/>
      <c r="D13" s="21"/>
      <c r="E13" s="15"/>
      <c r="F13" s="160" t="s">
        <v>378</v>
      </c>
      <c r="G13" s="161"/>
      <c r="H13" s="160" t="s">
        <v>380</v>
      </c>
      <c r="I13" s="174"/>
      <c r="J13" s="174"/>
      <c r="K13" s="161"/>
      <c r="L13" s="143" t="s">
        <v>384</v>
      </c>
      <c r="M13" s="160"/>
      <c r="N13" s="161"/>
      <c r="O13" s="160"/>
      <c r="P13" s="174"/>
      <c r="Q13" s="174"/>
      <c r="R13" s="161"/>
      <c r="S13" s="143"/>
      <c r="T13" s="93"/>
    </row>
    <row r="14" spans="1:20" ht="17.25" customHeight="1">
      <c r="A14" s="147"/>
      <c r="B14" s="147"/>
      <c r="C14" s="147"/>
      <c r="D14" s="21"/>
      <c r="E14" s="15"/>
      <c r="F14" s="160"/>
      <c r="G14" s="161"/>
      <c r="H14" s="160"/>
      <c r="I14" s="174"/>
      <c r="J14" s="174"/>
      <c r="K14" s="161"/>
      <c r="L14" s="143"/>
      <c r="M14" s="160"/>
      <c r="N14" s="161"/>
      <c r="O14" s="160"/>
      <c r="P14" s="174"/>
      <c r="Q14" s="174"/>
      <c r="R14" s="161"/>
      <c r="S14" s="143"/>
      <c r="T14" s="93"/>
    </row>
    <row r="15" spans="1:20" ht="17.25" customHeight="1">
      <c r="A15" s="20"/>
      <c r="B15" s="21"/>
      <c r="C15" s="21"/>
      <c r="D15" s="21"/>
      <c r="E15" s="15"/>
      <c r="F15" s="160"/>
      <c r="G15" s="161"/>
      <c r="H15" s="160"/>
      <c r="I15" s="174"/>
      <c r="J15" s="174"/>
      <c r="K15" s="161"/>
      <c r="L15" s="143"/>
      <c r="M15" s="160"/>
      <c r="N15" s="161"/>
      <c r="O15" s="160"/>
      <c r="P15" s="174"/>
      <c r="Q15" s="174"/>
      <c r="R15" s="161"/>
      <c r="S15" s="143"/>
      <c r="T15" s="93"/>
    </row>
    <row r="16" spans="1:20" ht="21" customHeight="1">
      <c r="A16" s="20"/>
      <c r="B16" s="21"/>
      <c r="C16" s="21"/>
      <c r="D16" s="21"/>
      <c r="E16" s="16" t="s">
        <v>219</v>
      </c>
      <c r="F16" s="88" t="s">
        <v>212</v>
      </c>
      <c r="G16" s="88" t="s">
        <v>213</v>
      </c>
      <c r="H16" s="89" t="s">
        <v>214</v>
      </c>
      <c r="I16" s="89" t="s">
        <v>215</v>
      </c>
      <c r="J16" s="89" t="s">
        <v>216</v>
      </c>
      <c r="K16" s="90" t="s">
        <v>218</v>
      </c>
      <c r="L16" s="90" t="s">
        <v>217</v>
      </c>
      <c r="M16" s="88" t="s">
        <v>212</v>
      </c>
      <c r="N16" s="88" t="s">
        <v>213</v>
      </c>
      <c r="O16" s="89" t="s">
        <v>214</v>
      </c>
      <c r="P16" s="89" t="s">
        <v>215</v>
      </c>
      <c r="Q16" s="89" t="s">
        <v>216</v>
      </c>
      <c r="R16" s="90" t="s">
        <v>218</v>
      </c>
      <c r="S16" s="90" t="s">
        <v>217</v>
      </c>
      <c r="T16" s="96"/>
    </row>
    <row r="17" spans="1:20" ht="27" customHeight="1">
      <c r="A17" s="22"/>
      <c r="B17" s="59"/>
      <c r="C17" s="59"/>
      <c r="D17" s="59"/>
      <c r="E17" s="111" t="s">
        <v>223</v>
      </c>
      <c r="F17" s="144">
        <v>141</v>
      </c>
      <c r="G17" s="144">
        <v>200</v>
      </c>
      <c r="H17" s="144">
        <v>300</v>
      </c>
      <c r="I17" s="144">
        <v>445</v>
      </c>
      <c r="J17" s="144">
        <v>530</v>
      </c>
      <c r="K17" s="144">
        <v>600</v>
      </c>
      <c r="L17" s="144" t="s">
        <v>385</v>
      </c>
      <c r="M17" s="144">
        <v>110</v>
      </c>
      <c r="N17" s="144">
        <v>200</v>
      </c>
      <c r="O17" s="144">
        <v>310</v>
      </c>
      <c r="P17" s="144">
        <v>445</v>
      </c>
      <c r="Q17" s="144">
        <v>510</v>
      </c>
      <c r="R17" s="144">
        <v>610</v>
      </c>
      <c r="S17" s="144">
        <v>710</v>
      </c>
      <c r="T17" s="97"/>
    </row>
    <row r="18" spans="1:20" ht="41.25" customHeight="1" hidden="1">
      <c r="A18" s="22"/>
      <c r="B18" s="59"/>
      <c r="C18" s="59"/>
      <c r="D18" s="59"/>
      <c r="E18" s="19"/>
      <c r="F18" s="86" t="str">
        <f>SUBSTITUTE(SUBSTITUTE(SUBSTITUTE(SUBSTITUTE(SUBSTITUTE(SUBSTITUTE(SUBSTITUTE(F17,"190","a"),"170","b"),"160","c"),"161","d"),"150","e"),"151","f"),"140","g")</f>
        <v>141</v>
      </c>
      <c r="G18" s="86"/>
      <c r="H18" s="86"/>
      <c r="I18" s="86" t="str">
        <f>SUBSTITUTE(SUBSTITUTE(SUBSTITUTE(SUBSTITUTE(SUBSTITUTE(SUBSTITUTE(SUBSTITUTE(I17,"-",""),"440","u"),"445","y"),"430","v"),"435","z"),"420","w"),"425","A")</f>
        <v>y</v>
      </c>
      <c r="J18" s="86"/>
      <c r="K18" s="86"/>
      <c r="L18" s="86"/>
      <c r="M18" s="86" t="str">
        <f>SUBSTITUTE(SUBSTITUTE(SUBSTITUTE(SUBSTITUTE(SUBSTITUTE(SUBSTITUTE(SUBSTITUTE(M17,"190","a"),"170","b"),"160","c"),"161","d"),"150","e"),"151","f"),"140","g")</f>
        <v>110</v>
      </c>
      <c r="N18" s="86"/>
      <c r="O18" s="86"/>
      <c r="P18" s="86" t="str">
        <f>SUBSTITUTE(SUBSTITUTE(SUBSTITUTE(SUBSTITUTE(SUBSTITUTE(SUBSTITUTE(SUBSTITUTE(P17,"-",""),"440","u"),"445","y"),"430","v"),"435","z"),"420","w"),"425","A")</f>
        <v>y</v>
      </c>
      <c r="Q18" s="86"/>
      <c r="R18" s="86"/>
      <c r="S18" s="86"/>
      <c r="T18" s="98"/>
    </row>
    <row r="19" spans="1:20" ht="41.25" customHeight="1" hidden="1">
      <c r="A19" s="20"/>
      <c r="B19" s="20"/>
      <c r="C19" s="20"/>
      <c r="D19" s="20"/>
      <c r="E19" s="12"/>
      <c r="F19" s="86" t="str">
        <f>SUBSTITUTE(SUBSTITUTE(SUBSTITUTE(SUBSTITUTE(SUBSTITUTE(SUBSTITUTE(SUBSTITUTE(F18,"141","h"),"142","i"),"130","j"),"131","k"),"132","l"),"110","m"),"100","n")</f>
        <v>h</v>
      </c>
      <c r="G19" s="86" t="str">
        <f>SUBSTITUTE(SUBSTITUTE(SUBSTITUTE(G17,"220","o"),"210","p"),"200","q")</f>
        <v>q</v>
      </c>
      <c r="H19" s="86" t="str">
        <f>SUBSTITUTE(SUBSTITUTE(SUBSTITUTE(SUBSTITUTE(H17,"-",""),"320","r"),"310","s"),"300","t")</f>
        <v>t</v>
      </c>
      <c r="I19" s="86" t="str">
        <f>SUBSTITUTE(SUBSTITUTE(I18,"410","x"),"415","B")</f>
        <v>y</v>
      </c>
      <c r="J19" s="86" t="str">
        <f>SUBSTITUTE(SUBSTITUTE(SUBSTITUTE(SUBSTITUTE(SUBSTITUTE(J17,"-",""),"530","C"),"520","D"),"510","E"),"500","F")</f>
        <v>C</v>
      </c>
      <c r="K19" s="86" t="str">
        <f>SUBSTITUTE(SUBSTITUTE(SUBSTITUTE(SUBSTITUTE(SUBSTITUTE(SUBSTITUTE(K17,"-",""),"620","G"),"621","H"),"610","I"),"611","J"),"600","K")</f>
        <v>K</v>
      </c>
      <c r="L19" s="86">
        <f>SUBSTITUTE(SUBSTITUTE(SUBSTITUTE(SUBSTITUTE(SUBSTITUTE(L17,"-",""),"710","L"),"711","M"),"712","N"),"700","O")</f>
      </c>
      <c r="M19" s="86" t="str">
        <f>SUBSTITUTE(SUBSTITUTE(SUBSTITUTE(SUBSTITUTE(SUBSTITUTE(SUBSTITUTE(SUBSTITUTE(M18,"141","h"),"142","i"),"130","j"),"131","k"),"132","l"),"110","m"),"100","n")</f>
        <v>m</v>
      </c>
      <c r="N19" s="86" t="str">
        <f>SUBSTITUTE(SUBSTITUTE(SUBSTITUTE(N17,"220","o"),"210","p"),"200","q")</f>
        <v>q</v>
      </c>
      <c r="O19" s="86" t="str">
        <f>SUBSTITUTE(SUBSTITUTE(SUBSTITUTE(SUBSTITUTE(O17,"-",""),"320","r"),"310","s"),"300","t")</f>
        <v>s</v>
      </c>
      <c r="P19" s="86" t="str">
        <f>SUBSTITUTE(SUBSTITUTE(P18,"410","x"),"415","B")</f>
        <v>y</v>
      </c>
      <c r="Q19" s="86" t="str">
        <f>SUBSTITUTE(SUBSTITUTE(SUBSTITUTE(SUBSTITUTE(SUBSTITUTE(Q17,"-",""),"530","C"),"520","D"),"510","E"),"500","F")</f>
        <v>E</v>
      </c>
      <c r="R19" s="86" t="str">
        <f>SUBSTITUTE(SUBSTITUTE(SUBSTITUTE(SUBSTITUTE(SUBSTITUTE(SUBSTITUTE(R17,"-",""),"620","G"),"621","H"),"610","I"),"611","J"),"600","K")</f>
        <v>I</v>
      </c>
      <c r="S19" s="86" t="str">
        <f>SUBSTITUTE(SUBSTITUTE(SUBSTITUTE(SUBSTITUTE(SUBSTITUTE(S17,"-",""),"710","L"),"711","M"),"712","N"),"700","O")</f>
        <v>L</v>
      </c>
      <c r="T19" s="98"/>
    </row>
    <row r="20" spans="1:24" ht="36" customHeight="1">
      <c r="A20" s="20"/>
      <c r="B20" s="20"/>
      <c r="C20" s="20"/>
      <c r="D20" s="20"/>
      <c r="E20" s="12" t="s">
        <v>2</v>
      </c>
      <c r="F20" s="87" t="str">
        <f aca="true" t="shared" si="0" ref="F20:L20">F19</f>
        <v>h</v>
      </c>
      <c r="G20" s="87" t="str">
        <f t="shared" si="0"/>
        <v>q</v>
      </c>
      <c r="H20" s="87" t="str">
        <f t="shared" si="0"/>
        <v>t</v>
      </c>
      <c r="I20" s="87" t="str">
        <f t="shared" si="0"/>
        <v>y</v>
      </c>
      <c r="J20" s="87" t="str">
        <f t="shared" si="0"/>
        <v>C</v>
      </c>
      <c r="K20" s="87" t="str">
        <f t="shared" si="0"/>
        <v>K</v>
      </c>
      <c r="L20" s="87">
        <f t="shared" si="0"/>
      </c>
      <c r="M20" s="87" t="str">
        <f aca="true" t="shared" si="1" ref="M20:S20">M19</f>
        <v>m</v>
      </c>
      <c r="N20" s="87" t="str">
        <f t="shared" si="1"/>
        <v>q</v>
      </c>
      <c r="O20" s="87" t="str">
        <f t="shared" si="1"/>
        <v>s</v>
      </c>
      <c r="P20" s="87" t="str">
        <f t="shared" si="1"/>
        <v>y</v>
      </c>
      <c r="Q20" s="87" t="str">
        <f t="shared" si="1"/>
        <v>E</v>
      </c>
      <c r="R20" s="87" t="str">
        <f t="shared" si="1"/>
        <v>I</v>
      </c>
      <c r="S20" s="87" t="str">
        <f t="shared" si="1"/>
        <v>L</v>
      </c>
      <c r="T20" s="99"/>
      <c r="X20" s="118"/>
    </row>
    <row r="21" spans="1:20" ht="17.25" customHeight="1">
      <c r="A21" s="20"/>
      <c r="B21" s="21"/>
      <c r="C21" s="21"/>
      <c r="D21" s="21"/>
      <c r="E21" s="14" t="s">
        <v>170</v>
      </c>
      <c r="F21" s="165" t="s">
        <v>386</v>
      </c>
      <c r="G21" s="166"/>
      <c r="H21" s="166"/>
      <c r="I21" s="166"/>
      <c r="J21" s="166"/>
      <c r="K21" s="166"/>
      <c r="L21" s="167"/>
      <c r="M21" s="165"/>
      <c r="N21" s="166"/>
      <c r="O21" s="166"/>
      <c r="P21" s="166"/>
      <c r="Q21" s="166"/>
      <c r="R21" s="166"/>
      <c r="S21" s="167"/>
      <c r="T21" s="100"/>
    </row>
    <row r="22" spans="1:20" ht="17.25" customHeight="1">
      <c r="A22" s="20"/>
      <c r="B22" s="21"/>
      <c r="C22" s="21"/>
      <c r="D22" s="21"/>
      <c r="E22" s="15" t="s">
        <v>360</v>
      </c>
      <c r="F22" s="165" t="s">
        <v>387</v>
      </c>
      <c r="G22" s="166"/>
      <c r="H22" s="166"/>
      <c r="I22" s="166"/>
      <c r="J22" s="166"/>
      <c r="K22" s="166"/>
      <c r="L22" s="167"/>
      <c r="M22" s="165"/>
      <c r="N22" s="166"/>
      <c r="O22" s="166"/>
      <c r="P22" s="166"/>
      <c r="Q22" s="166"/>
      <c r="R22" s="166"/>
      <c r="S22" s="167"/>
      <c r="T22" s="100"/>
    </row>
    <row r="23" spans="1:20" ht="17.25" customHeight="1">
      <c r="A23" s="20"/>
      <c r="B23" s="21"/>
      <c r="C23" s="21"/>
      <c r="D23" s="21"/>
      <c r="E23" s="15" t="s">
        <v>171</v>
      </c>
      <c r="F23" s="165" t="s">
        <v>388</v>
      </c>
      <c r="G23" s="166"/>
      <c r="H23" s="166"/>
      <c r="I23" s="166"/>
      <c r="J23" s="166"/>
      <c r="K23" s="166"/>
      <c r="L23" s="167"/>
      <c r="M23" s="165"/>
      <c r="N23" s="166"/>
      <c r="O23" s="166"/>
      <c r="P23" s="166"/>
      <c r="Q23" s="166"/>
      <c r="R23" s="166"/>
      <c r="S23" s="167"/>
      <c r="T23" s="100"/>
    </row>
    <row r="24" spans="1:20" ht="17.25" customHeight="1">
      <c r="A24" s="20"/>
      <c r="B24" s="21"/>
      <c r="C24" s="21"/>
      <c r="D24" s="21"/>
      <c r="E24" s="15" t="s">
        <v>172</v>
      </c>
      <c r="F24" s="165" t="s">
        <v>389</v>
      </c>
      <c r="G24" s="166"/>
      <c r="H24" s="166"/>
      <c r="I24" s="166"/>
      <c r="J24" s="166"/>
      <c r="K24" s="166"/>
      <c r="L24" s="167"/>
      <c r="M24" s="165"/>
      <c r="N24" s="166"/>
      <c r="O24" s="166"/>
      <c r="P24" s="166"/>
      <c r="Q24" s="166"/>
      <c r="R24" s="166"/>
      <c r="S24" s="167"/>
      <c r="T24" s="100"/>
    </row>
    <row r="25" spans="1:20" ht="17.25" customHeight="1">
      <c r="A25" s="20"/>
      <c r="B25" s="21"/>
      <c r="C25" s="21"/>
      <c r="D25" s="21"/>
      <c r="E25" s="15" t="s">
        <v>173</v>
      </c>
      <c r="F25" s="165" t="s">
        <v>390</v>
      </c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7"/>
      <c r="T25" s="100"/>
    </row>
    <row r="26" spans="1:20" ht="17.25" customHeight="1">
      <c r="A26" s="23"/>
      <c r="B26" s="21"/>
      <c r="C26" s="21"/>
      <c r="D26" s="21"/>
      <c r="E26" s="17" t="s">
        <v>174</v>
      </c>
      <c r="F26" s="165" t="s">
        <v>391</v>
      </c>
      <c r="G26" s="166"/>
      <c r="H26" s="166"/>
      <c r="I26" s="166"/>
      <c r="J26" s="166"/>
      <c r="K26" s="166"/>
      <c r="L26" s="167"/>
      <c r="M26" s="165"/>
      <c r="N26" s="166"/>
      <c r="O26" s="166"/>
      <c r="P26" s="166"/>
      <c r="Q26" s="166"/>
      <c r="R26" s="166"/>
      <c r="S26" s="167"/>
      <c r="T26" s="100"/>
    </row>
    <row r="27" spans="1:20" ht="17.25" customHeight="1">
      <c r="A27" s="20"/>
      <c r="B27" s="21"/>
      <c r="C27" s="21"/>
      <c r="D27" s="21"/>
      <c r="E27" s="15"/>
      <c r="F27" s="168" t="s">
        <v>392</v>
      </c>
      <c r="G27" s="169"/>
      <c r="H27" s="169"/>
      <c r="I27" s="169"/>
      <c r="J27" s="169"/>
      <c r="K27" s="169"/>
      <c r="L27" s="170"/>
      <c r="M27" s="168"/>
      <c r="N27" s="169"/>
      <c r="O27" s="169"/>
      <c r="P27" s="169"/>
      <c r="Q27" s="169"/>
      <c r="R27" s="169"/>
      <c r="S27" s="170"/>
      <c r="T27" s="101"/>
    </row>
    <row r="28" spans="1:20" ht="17.25" customHeight="1">
      <c r="A28" s="20"/>
      <c r="B28" s="21"/>
      <c r="C28" s="21"/>
      <c r="D28" s="21"/>
      <c r="E28" s="15"/>
      <c r="F28" s="168"/>
      <c r="G28" s="169"/>
      <c r="H28" s="169"/>
      <c r="I28" s="169"/>
      <c r="J28" s="169"/>
      <c r="K28" s="169"/>
      <c r="L28" s="170"/>
      <c r="M28" s="168"/>
      <c r="N28" s="169"/>
      <c r="O28" s="169"/>
      <c r="P28" s="169"/>
      <c r="Q28" s="169"/>
      <c r="R28" s="169"/>
      <c r="S28" s="170"/>
      <c r="T28" s="101"/>
    </row>
    <row r="29" spans="1:20" ht="17.25" customHeight="1">
      <c r="A29" s="20"/>
      <c r="B29" s="21"/>
      <c r="C29" s="21"/>
      <c r="D29" s="21"/>
      <c r="E29" s="15"/>
      <c r="F29" s="168"/>
      <c r="G29" s="169"/>
      <c r="H29" s="169"/>
      <c r="I29" s="169"/>
      <c r="J29" s="169"/>
      <c r="K29" s="169"/>
      <c r="L29" s="170"/>
      <c r="M29" s="168"/>
      <c r="N29" s="169"/>
      <c r="O29" s="169"/>
      <c r="P29" s="169"/>
      <c r="Q29" s="169"/>
      <c r="R29" s="169"/>
      <c r="S29" s="170"/>
      <c r="T29" s="101"/>
    </row>
    <row r="30" spans="1:20" ht="17.25" customHeight="1">
      <c r="A30" s="20"/>
      <c r="B30" s="21"/>
      <c r="C30" s="81" t="s">
        <v>211</v>
      </c>
      <c r="D30" s="78"/>
      <c r="E30" s="12" t="s">
        <v>166</v>
      </c>
      <c r="F30" s="162" t="s">
        <v>393</v>
      </c>
      <c r="G30" s="163"/>
      <c r="H30" s="163"/>
      <c r="I30" s="163"/>
      <c r="J30" s="163"/>
      <c r="K30" s="163"/>
      <c r="L30" s="164"/>
      <c r="M30" s="160"/>
      <c r="N30" s="174"/>
      <c r="O30" s="174"/>
      <c r="P30" s="174"/>
      <c r="Q30" s="174"/>
      <c r="R30" s="174"/>
      <c r="S30" s="161"/>
      <c r="T30" s="102"/>
    </row>
    <row r="31" spans="1:20" ht="17.25" customHeight="1">
      <c r="A31" s="84" t="s">
        <v>221</v>
      </c>
      <c r="B31" s="21"/>
      <c r="C31" s="82" t="s">
        <v>209</v>
      </c>
      <c r="D31" s="79"/>
      <c r="E31" s="12" t="s">
        <v>167</v>
      </c>
      <c r="F31" s="162" t="s">
        <v>394</v>
      </c>
      <c r="G31" s="163"/>
      <c r="H31" s="163"/>
      <c r="I31" s="163"/>
      <c r="J31" s="163"/>
      <c r="K31" s="163"/>
      <c r="L31" s="164"/>
      <c r="M31" s="160"/>
      <c r="N31" s="174"/>
      <c r="O31" s="174"/>
      <c r="P31" s="174"/>
      <c r="Q31" s="174"/>
      <c r="R31" s="174"/>
      <c r="S31" s="161"/>
      <c r="T31" s="102"/>
    </row>
    <row r="32" spans="1:20" ht="17.25" customHeight="1">
      <c r="A32" s="20" t="s">
        <v>196</v>
      </c>
      <c r="B32" s="21"/>
      <c r="C32" s="83" t="s">
        <v>210</v>
      </c>
      <c r="D32" s="80"/>
      <c r="E32" s="12" t="s">
        <v>168</v>
      </c>
      <c r="F32" s="162" t="s">
        <v>395</v>
      </c>
      <c r="G32" s="163"/>
      <c r="H32" s="163"/>
      <c r="I32" s="163"/>
      <c r="J32" s="163"/>
      <c r="K32" s="119">
        <f>LEN(L32)</f>
        <v>6</v>
      </c>
      <c r="L32" s="91" t="str">
        <f>F20&amp;G20&amp;H20&amp;I20&amp;J20&amp;K20&amp;L20</f>
        <v>hqtyCK</v>
      </c>
      <c r="M32" s="160"/>
      <c r="N32" s="174"/>
      <c r="O32" s="174"/>
      <c r="P32" s="174"/>
      <c r="Q32" s="174"/>
      <c r="R32" s="119">
        <f>LEN(S32)</f>
        <v>7</v>
      </c>
      <c r="S32" s="91" t="str">
        <f>M20&amp;N20&amp;O20&amp;P20&amp;Q20&amp;R20&amp;S20</f>
        <v>mqsyEIL</v>
      </c>
      <c r="T32" s="103"/>
    </row>
    <row r="33" spans="1:4" ht="13.5">
      <c r="A33" s="60"/>
      <c r="B33" s="60"/>
      <c r="C33" s="60"/>
      <c r="D33" s="60"/>
    </row>
  </sheetData>
  <sheetProtection sheet="1"/>
  <mergeCells count="66">
    <mergeCell ref="M24:S24"/>
    <mergeCell ref="M10:N10"/>
    <mergeCell ref="H1:S1"/>
    <mergeCell ref="F1:G1"/>
    <mergeCell ref="M30:S30"/>
    <mergeCell ref="M31:S31"/>
    <mergeCell ref="M5:R5"/>
    <mergeCell ref="M8:N8"/>
    <mergeCell ref="O8:R8"/>
    <mergeCell ref="M9:N9"/>
    <mergeCell ref="M32:Q32"/>
    <mergeCell ref="J2:S2"/>
    <mergeCell ref="G3:S3"/>
    <mergeCell ref="M23:S23"/>
    <mergeCell ref="O15:R15"/>
    <mergeCell ref="M25:S25"/>
    <mergeCell ref="M26:S26"/>
    <mergeCell ref="M27:S27"/>
    <mergeCell ref="M28:S28"/>
    <mergeCell ref="O9:R9"/>
    <mergeCell ref="M12:N12"/>
    <mergeCell ref="O10:R10"/>
    <mergeCell ref="M11:N11"/>
    <mergeCell ref="O11:R11"/>
    <mergeCell ref="M29:S29"/>
    <mergeCell ref="M21:S21"/>
    <mergeCell ref="M22:S22"/>
    <mergeCell ref="M14:N14"/>
    <mergeCell ref="O14:R14"/>
    <mergeCell ref="M15:N15"/>
    <mergeCell ref="F5:K5"/>
    <mergeCell ref="O12:R12"/>
    <mergeCell ref="M13:N13"/>
    <mergeCell ref="O13:R13"/>
    <mergeCell ref="F10:G10"/>
    <mergeCell ref="F11:G11"/>
    <mergeCell ref="F13:G13"/>
    <mergeCell ref="F12:G12"/>
    <mergeCell ref="H13:K13"/>
    <mergeCell ref="F14:G14"/>
    <mergeCell ref="F15:G15"/>
    <mergeCell ref="F22:L22"/>
    <mergeCell ref="F23:L23"/>
    <mergeCell ref="F24:L24"/>
    <mergeCell ref="F21:L21"/>
    <mergeCell ref="H15:K15"/>
    <mergeCell ref="H14:K14"/>
    <mergeCell ref="H8:K8"/>
    <mergeCell ref="H9:K9"/>
    <mergeCell ref="H10:K10"/>
    <mergeCell ref="H11:K11"/>
    <mergeCell ref="H12:K12"/>
    <mergeCell ref="F9:G9"/>
    <mergeCell ref="F8:G8"/>
    <mergeCell ref="B5:C5"/>
    <mergeCell ref="G2:H2"/>
    <mergeCell ref="F32:J32"/>
    <mergeCell ref="F30:L30"/>
    <mergeCell ref="F31:L31"/>
    <mergeCell ref="F25:L25"/>
    <mergeCell ref="F26:L26"/>
    <mergeCell ref="F27:L27"/>
    <mergeCell ref="F28:L28"/>
    <mergeCell ref="F29:L29"/>
  </mergeCells>
  <dataValidations count="15">
    <dataValidation type="custom" allowBlank="1" showInputMessage="1" showErrorMessage="1" sqref="B21:D29">
      <formula1>LENB(B21)&lt;=24</formula1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F21:F29 M21:M29">
      <formula1>LENB(F21)&lt;=24</formula1>
    </dataValidation>
    <dataValidation type="list" allowBlank="1" showInputMessage="1" showErrorMessage="1" sqref="B17:B18">
      <formula1>"A,B,C,D,E,F,G,H,I,J,K"</formula1>
    </dataValidation>
    <dataValidation type="list" allowBlank="1" showInputMessage="1" showErrorMessage="1" sqref="C17:C18">
      <formula1>"L,M"</formula1>
    </dataValidation>
    <dataValidation type="list" allowBlank="1" showInputMessage="1" showErrorMessage="1" sqref="D17:D18">
      <formula1>"k,l,-"</formula1>
    </dataValidation>
    <dataValidation type="list" allowBlank="1" showInputMessage="1" showErrorMessage="1" sqref="F17 M17">
      <formula1>"190,170,160,161,150,151,140,141,142,130,131,132,110,100"</formula1>
    </dataValidation>
    <dataValidation type="list" allowBlank="1" showInputMessage="1" showErrorMessage="1" sqref="G17 N17">
      <formula1>"220,210,200"</formula1>
    </dataValidation>
    <dataValidation type="list" allowBlank="1" showInputMessage="1" showErrorMessage="1" sqref="H17 O17">
      <formula1>"-,320,310,300"</formula1>
    </dataValidation>
    <dataValidation type="list" allowBlank="1" showInputMessage="1" showErrorMessage="1" sqref="I17 P17">
      <formula1>"-,440,445,430,435,420,425,410,415"</formula1>
    </dataValidation>
    <dataValidation type="list" allowBlank="1" showInputMessage="1" showErrorMessage="1" sqref="J17 Q17">
      <formula1>"-,530,520,510,500"</formula1>
    </dataValidation>
    <dataValidation type="list" allowBlank="1" showInputMessage="1" showErrorMessage="1" sqref="K17 R17">
      <formula1>"-,620,621,610,611,600"</formula1>
    </dataValidation>
    <dataValidation type="list" allowBlank="1" showInputMessage="1" showErrorMessage="1" sqref="L17 S17:T17">
      <formula1>"-,710,711,712,700"</formula1>
    </dataValidation>
    <dataValidation type="list" allowBlank="1" showInputMessage="1" showErrorMessage="1" sqref="B5">
      <formula1>"ポリエステルサテン,ナイロンコーティング"</formula1>
    </dataValidation>
    <dataValidation type="list" allowBlank="1" showInputMessage="1" showErrorMessage="1" sqref="E5">
      <formula1>"品番,NO.,No."</formula1>
    </dataValidation>
    <dataValidation type="list" allowBlank="1" showInputMessage="1" showErrorMessage="1" sqref="E6">
      <formula1>"サイズ,SIZE"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33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8.59765625" style="56" customWidth="1"/>
    <col min="2" max="22" width="4.19921875" style="56" customWidth="1"/>
    <col min="23" max="23" width="0.59375" style="56" customWidth="1"/>
    <col min="24" max="16384" width="8.796875" style="56" customWidth="1"/>
  </cols>
  <sheetData>
    <row r="1" spans="2:15" ht="10.5" customHeight="1">
      <c r="B1" s="92"/>
      <c r="C1" s="93"/>
      <c r="D1" s="93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ht="10.5" customHeigh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6" ht="10.5" customHeight="1">
      <c r="B3" s="56" t="s">
        <v>190</v>
      </c>
      <c r="I3" s="56" t="s">
        <v>191</v>
      </c>
      <c r="P3" s="56" t="s">
        <v>192</v>
      </c>
    </row>
    <row r="4" spans="1:23" ht="17.25" customHeight="1">
      <c r="A4" s="157" t="str">
        <f>'30×80 2種類まで'!E5</f>
        <v>NO.</v>
      </c>
      <c r="B4" s="175"/>
      <c r="C4" s="176"/>
      <c r="D4" s="176"/>
      <c r="E4" s="176"/>
      <c r="F4" s="176"/>
      <c r="G4" s="177"/>
      <c r="H4" s="154"/>
      <c r="I4" s="175"/>
      <c r="J4" s="176"/>
      <c r="K4" s="176"/>
      <c r="L4" s="176"/>
      <c r="M4" s="176"/>
      <c r="N4" s="177"/>
      <c r="O4" s="154"/>
      <c r="P4" s="175"/>
      <c r="Q4" s="176"/>
      <c r="R4" s="176"/>
      <c r="S4" s="176"/>
      <c r="T4" s="176"/>
      <c r="U4" s="177"/>
      <c r="V4" s="154"/>
      <c r="W4" s="93"/>
    </row>
    <row r="5" spans="1:23" ht="17.25" customHeight="1">
      <c r="A5" s="157" t="str">
        <f>'30×80 2種類まで'!E6</f>
        <v>SIZE</v>
      </c>
      <c r="B5" s="140"/>
      <c r="C5" s="140"/>
      <c r="D5" s="140"/>
      <c r="E5" s="140"/>
      <c r="F5" s="140"/>
      <c r="G5" s="140"/>
      <c r="H5" s="155" t="s">
        <v>185</v>
      </c>
      <c r="I5" s="140"/>
      <c r="J5" s="140"/>
      <c r="K5" s="140"/>
      <c r="L5" s="140"/>
      <c r="M5" s="140"/>
      <c r="N5" s="140"/>
      <c r="O5" s="155" t="s">
        <v>185</v>
      </c>
      <c r="P5" s="140"/>
      <c r="Q5" s="140"/>
      <c r="R5" s="140"/>
      <c r="S5" s="140"/>
      <c r="T5" s="140"/>
      <c r="U5" s="140"/>
      <c r="V5" s="155" t="s">
        <v>185</v>
      </c>
      <c r="W5" s="94"/>
    </row>
    <row r="6" spans="1:23" ht="17.25" customHeight="1">
      <c r="A6" s="12" t="s">
        <v>165</v>
      </c>
      <c r="B6" s="141"/>
      <c r="C6" s="142"/>
      <c r="D6" s="142"/>
      <c r="E6" s="142"/>
      <c r="F6" s="142"/>
      <c r="G6" s="142"/>
      <c r="H6" s="156">
        <f>B6+C6+D6+E6+F6+G6</f>
        <v>0</v>
      </c>
      <c r="I6" s="141"/>
      <c r="J6" s="142"/>
      <c r="K6" s="142"/>
      <c r="L6" s="142"/>
      <c r="M6" s="142"/>
      <c r="N6" s="142"/>
      <c r="O6" s="156">
        <f>I6+J6+K6+L6+M6+N6</f>
        <v>0</v>
      </c>
      <c r="P6" s="141"/>
      <c r="Q6" s="142"/>
      <c r="R6" s="142"/>
      <c r="S6" s="142"/>
      <c r="T6" s="142"/>
      <c r="U6" s="142"/>
      <c r="V6" s="156">
        <f>P6+Q6+R6+S6+T6+U6</f>
        <v>0</v>
      </c>
      <c r="W6" s="95"/>
    </row>
    <row r="7" spans="1:23" ht="17.25" customHeight="1">
      <c r="A7" s="14"/>
      <c r="B7" s="171" t="s">
        <v>161</v>
      </c>
      <c r="C7" s="173"/>
      <c r="D7" s="171" t="s">
        <v>162</v>
      </c>
      <c r="E7" s="172"/>
      <c r="F7" s="172"/>
      <c r="G7" s="173"/>
      <c r="H7" s="18" t="s">
        <v>169</v>
      </c>
      <c r="I7" s="171" t="s">
        <v>161</v>
      </c>
      <c r="J7" s="173"/>
      <c r="K7" s="171" t="s">
        <v>162</v>
      </c>
      <c r="L7" s="172"/>
      <c r="M7" s="172"/>
      <c r="N7" s="173"/>
      <c r="O7" s="18" t="s">
        <v>169</v>
      </c>
      <c r="P7" s="171" t="s">
        <v>161</v>
      </c>
      <c r="Q7" s="173"/>
      <c r="R7" s="171" t="s">
        <v>162</v>
      </c>
      <c r="S7" s="172"/>
      <c r="T7" s="172"/>
      <c r="U7" s="173"/>
      <c r="V7" s="18" t="s">
        <v>169</v>
      </c>
      <c r="W7" s="32"/>
    </row>
    <row r="8" spans="1:23" ht="17.25" customHeight="1">
      <c r="A8" s="15" t="s">
        <v>164</v>
      </c>
      <c r="B8" s="160"/>
      <c r="C8" s="161"/>
      <c r="D8" s="160"/>
      <c r="E8" s="174"/>
      <c r="F8" s="174"/>
      <c r="G8" s="161"/>
      <c r="H8" s="143"/>
      <c r="I8" s="160"/>
      <c r="J8" s="161"/>
      <c r="K8" s="160"/>
      <c r="L8" s="174"/>
      <c r="M8" s="174"/>
      <c r="N8" s="161"/>
      <c r="O8" s="143"/>
      <c r="P8" s="160"/>
      <c r="Q8" s="161"/>
      <c r="R8" s="160"/>
      <c r="S8" s="174"/>
      <c r="T8" s="174"/>
      <c r="U8" s="161"/>
      <c r="V8" s="143"/>
      <c r="W8" s="93"/>
    </row>
    <row r="9" spans="1:23" ht="17.25" customHeight="1">
      <c r="A9" s="15" t="s">
        <v>359</v>
      </c>
      <c r="B9" s="160"/>
      <c r="C9" s="161"/>
      <c r="D9" s="160"/>
      <c r="E9" s="174"/>
      <c r="F9" s="174"/>
      <c r="G9" s="161"/>
      <c r="H9" s="143"/>
      <c r="I9" s="160"/>
      <c r="J9" s="161"/>
      <c r="K9" s="160"/>
      <c r="L9" s="174"/>
      <c r="M9" s="174"/>
      <c r="N9" s="161"/>
      <c r="O9" s="143"/>
      <c r="P9" s="160"/>
      <c r="Q9" s="161"/>
      <c r="R9" s="160"/>
      <c r="S9" s="174"/>
      <c r="T9" s="174"/>
      <c r="U9" s="161"/>
      <c r="V9" s="143"/>
      <c r="W9" s="93"/>
    </row>
    <row r="10" spans="1:23" ht="17.25" customHeight="1">
      <c r="A10" s="15"/>
      <c r="B10" s="160"/>
      <c r="C10" s="161"/>
      <c r="D10" s="160"/>
      <c r="E10" s="174"/>
      <c r="F10" s="174"/>
      <c r="G10" s="161"/>
      <c r="H10" s="143"/>
      <c r="I10" s="160"/>
      <c r="J10" s="161"/>
      <c r="K10" s="160"/>
      <c r="L10" s="174"/>
      <c r="M10" s="174"/>
      <c r="N10" s="161"/>
      <c r="O10" s="143"/>
      <c r="P10" s="160"/>
      <c r="Q10" s="161"/>
      <c r="R10" s="160"/>
      <c r="S10" s="174"/>
      <c r="T10" s="174"/>
      <c r="U10" s="161"/>
      <c r="V10" s="143"/>
      <c r="W10" s="93"/>
    </row>
    <row r="11" spans="1:23" ht="17.25" customHeight="1">
      <c r="A11" s="15"/>
      <c r="B11" s="160"/>
      <c r="C11" s="161"/>
      <c r="D11" s="160"/>
      <c r="E11" s="174"/>
      <c r="F11" s="174"/>
      <c r="G11" s="161"/>
      <c r="H11" s="143"/>
      <c r="I11" s="160"/>
      <c r="J11" s="161"/>
      <c r="K11" s="160"/>
      <c r="L11" s="174"/>
      <c r="M11" s="174"/>
      <c r="N11" s="161"/>
      <c r="O11" s="143"/>
      <c r="P11" s="160"/>
      <c r="Q11" s="161"/>
      <c r="R11" s="160"/>
      <c r="S11" s="174"/>
      <c r="T11" s="174"/>
      <c r="U11" s="161"/>
      <c r="V11" s="143"/>
      <c r="W11" s="93"/>
    </row>
    <row r="12" spans="1:23" ht="17.25" customHeight="1">
      <c r="A12" s="15"/>
      <c r="B12" s="160"/>
      <c r="C12" s="161"/>
      <c r="D12" s="160"/>
      <c r="E12" s="174"/>
      <c r="F12" s="174"/>
      <c r="G12" s="161"/>
      <c r="H12" s="143"/>
      <c r="I12" s="160"/>
      <c r="J12" s="161"/>
      <c r="K12" s="160"/>
      <c r="L12" s="174"/>
      <c r="M12" s="174"/>
      <c r="N12" s="161"/>
      <c r="O12" s="143"/>
      <c r="P12" s="160"/>
      <c r="Q12" s="161"/>
      <c r="R12" s="160"/>
      <c r="S12" s="174"/>
      <c r="T12" s="174"/>
      <c r="U12" s="161"/>
      <c r="V12" s="143"/>
      <c r="W12" s="93"/>
    </row>
    <row r="13" spans="1:23" ht="17.25" customHeight="1">
      <c r="A13" s="15"/>
      <c r="B13" s="160"/>
      <c r="C13" s="161"/>
      <c r="D13" s="160"/>
      <c r="E13" s="174"/>
      <c r="F13" s="174"/>
      <c r="G13" s="161"/>
      <c r="H13" s="143"/>
      <c r="I13" s="160"/>
      <c r="J13" s="161"/>
      <c r="K13" s="160"/>
      <c r="L13" s="174"/>
      <c r="M13" s="174"/>
      <c r="N13" s="161"/>
      <c r="O13" s="143"/>
      <c r="P13" s="160"/>
      <c r="Q13" s="161"/>
      <c r="R13" s="160"/>
      <c r="S13" s="174"/>
      <c r="T13" s="174"/>
      <c r="U13" s="161"/>
      <c r="V13" s="143"/>
      <c r="W13" s="93"/>
    </row>
    <row r="14" spans="1:23" ht="17.25" customHeight="1">
      <c r="A14" s="15"/>
      <c r="B14" s="160"/>
      <c r="C14" s="161"/>
      <c r="D14" s="160"/>
      <c r="E14" s="174"/>
      <c r="F14" s="174"/>
      <c r="G14" s="161"/>
      <c r="H14" s="143"/>
      <c r="I14" s="160"/>
      <c r="J14" s="161"/>
      <c r="K14" s="160"/>
      <c r="L14" s="174"/>
      <c r="M14" s="174"/>
      <c r="N14" s="161"/>
      <c r="O14" s="143"/>
      <c r="P14" s="160"/>
      <c r="Q14" s="161"/>
      <c r="R14" s="160"/>
      <c r="S14" s="174"/>
      <c r="T14" s="174"/>
      <c r="U14" s="161"/>
      <c r="V14" s="143"/>
      <c r="W14" s="93"/>
    </row>
    <row r="15" spans="1:23" ht="21" customHeight="1">
      <c r="A15" s="16" t="s">
        <v>219</v>
      </c>
      <c r="B15" s="88" t="s">
        <v>212</v>
      </c>
      <c r="C15" s="88" t="s">
        <v>213</v>
      </c>
      <c r="D15" s="89" t="s">
        <v>214</v>
      </c>
      <c r="E15" s="89" t="s">
        <v>215</v>
      </c>
      <c r="F15" s="89" t="s">
        <v>216</v>
      </c>
      <c r="G15" s="90" t="s">
        <v>218</v>
      </c>
      <c r="H15" s="90" t="s">
        <v>217</v>
      </c>
      <c r="I15" s="88" t="s">
        <v>212</v>
      </c>
      <c r="J15" s="88" t="s">
        <v>213</v>
      </c>
      <c r="K15" s="89" t="s">
        <v>214</v>
      </c>
      <c r="L15" s="89" t="s">
        <v>215</v>
      </c>
      <c r="M15" s="89" t="s">
        <v>216</v>
      </c>
      <c r="N15" s="90" t="s">
        <v>218</v>
      </c>
      <c r="O15" s="90" t="s">
        <v>217</v>
      </c>
      <c r="P15" s="88" t="s">
        <v>212</v>
      </c>
      <c r="Q15" s="88" t="s">
        <v>213</v>
      </c>
      <c r="R15" s="89" t="s">
        <v>214</v>
      </c>
      <c r="S15" s="89" t="s">
        <v>215</v>
      </c>
      <c r="T15" s="89" t="s">
        <v>216</v>
      </c>
      <c r="U15" s="90" t="s">
        <v>218</v>
      </c>
      <c r="V15" s="90" t="s">
        <v>217</v>
      </c>
      <c r="W15" s="96"/>
    </row>
    <row r="16" spans="1:23" ht="27" customHeight="1">
      <c r="A16" s="111" t="s">
        <v>223</v>
      </c>
      <c r="B16" s="144">
        <v>190</v>
      </c>
      <c r="C16" s="144">
        <v>220</v>
      </c>
      <c r="D16" s="144">
        <v>320</v>
      </c>
      <c r="E16" s="144">
        <v>440</v>
      </c>
      <c r="F16" s="144">
        <v>530</v>
      </c>
      <c r="G16" s="144">
        <v>620</v>
      </c>
      <c r="H16" s="144">
        <v>710</v>
      </c>
      <c r="I16" s="144">
        <v>190</v>
      </c>
      <c r="J16" s="144">
        <v>220</v>
      </c>
      <c r="K16" s="144">
        <v>320</v>
      </c>
      <c r="L16" s="144">
        <v>440</v>
      </c>
      <c r="M16" s="144">
        <v>530</v>
      </c>
      <c r="N16" s="144">
        <v>620</v>
      </c>
      <c r="O16" s="144">
        <v>710</v>
      </c>
      <c r="P16" s="144">
        <v>190</v>
      </c>
      <c r="Q16" s="144">
        <v>220</v>
      </c>
      <c r="R16" s="144">
        <v>320</v>
      </c>
      <c r="S16" s="144">
        <v>440</v>
      </c>
      <c r="T16" s="144">
        <v>530</v>
      </c>
      <c r="U16" s="144">
        <v>620</v>
      </c>
      <c r="V16" s="144">
        <v>710</v>
      </c>
      <c r="W16" s="97"/>
    </row>
    <row r="17" spans="1:23" ht="32.25" customHeight="1" hidden="1">
      <c r="A17" s="19"/>
      <c r="B17" s="86" t="str">
        <f>SUBSTITUTE(SUBSTITUTE(SUBSTITUTE(SUBSTITUTE(SUBSTITUTE(SUBSTITUTE(SUBSTITUTE(B16,"190","a"),"170","b"),"160","c"),"161","d"),"150","e"),"151","f"),"140","g")</f>
        <v>a</v>
      </c>
      <c r="C17" s="86"/>
      <c r="D17" s="86"/>
      <c r="E17" s="86" t="str">
        <f>SUBSTITUTE(SUBSTITUTE(SUBSTITUTE(SUBSTITUTE(SUBSTITUTE(SUBSTITUTE(SUBSTITUTE(E16,"-",""),"440","u"),"445","y"),"430","v"),"435","z"),"420","w"),"425","A")</f>
        <v>u</v>
      </c>
      <c r="F17" s="86"/>
      <c r="G17" s="86"/>
      <c r="H17" s="86"/>
      <c r="I17" s="86" t="str">
        <f>SUBSTITUTE(SUBSTITUTE(SUBSTITUTE(SUBSTITUTE(SUBSTITUTE(SUBSTITUTE(SUBSTITUTE(I16,"190","a"),"170","b"),"160","c"),"161","d"),"150","e"),"151","f"),"140","g")</f>
        <v>a</v>
      </c>
      <c r="J17" s="86"/>
      <c r="K17" s="86"/>
      <c r="L17" s="86" t="str">
        <f>SUBSTITUTE(SUBSTITUTE(SUBSTITUTE(SUBSTITUTE(SUBSTITUTE(SUBSTITUTE(SUBSTITUTE(L16,"-",""),"440","u"),"445","y"),"430","v"),"435","z"),"420","w"),"425","A")</f>
        <v>u</v>
      </c>
      <c r="M17" s="86"/>
      <c r="N17" s="86"/>
      <c r="O17" s="86"/>
      <c r="P17" s="86" t="str">
        <f>SUBSTITUTE(SUBSTITUTE(SUBSTITUTE(SUBSTITUTE(SUBSTITUTE(SUBSTITUTE(SUBSTITUTE(P16,"190","a"),"170","b"),"160","c"),"161","d"),"150","e"),"151","f"),"140","g")</f>
        <v>a</v>
      </c>
      <c r="Q17" s="86"/>
      <c r="R17" s="86"/>
      <c r="S17" s="86" t="str">
        <f>SUBSTITUTE(SUBSTITUTE(SUBSTITUTE(SUBSTITUTE(SUBSTITUTE(SUBSTITUTE(SUBSTITUTE(S16,"-",""),"440","u"),"445","y"),"430","v"),"435","z"),"420","w"),"425","A")</f>
        <v>u</v>
      </c>
      <c r="T17" s="86"/>
      <c r="U17" s="86"/>
      <c r="V17" s="86"/>
      <c r="W17" s="98"/>
    </row>
    <row r="18" spans="1:23" ht="32.25" customHeight="1" hidden="1">
      <c r="A18" s="12"/>
      <c r="B18" s="86" t="str">
        <f>SUBSTITUTE(SUBSTITUTE(SUBSTITUTE(SUBSTITUTE(SUBSTITUTE(SUBSTITUTE(SUBSTITUTE(B17,"141","h"),"142","i"),"130","j"),"131","k"),"132","l"),"110","m"),"100","n")</f>
        <v>a</v>
      </c>
      <c r="C18" s="86" t="str">
        <f>SUBSTITUTE(SUBSTITUTE(SUBSTITUTE(C16,"220","o"),"210","p"),"200","q")</f>
        <v>o</v>
      </c>
      <c r="D18" s="86" t="str">
        <f>SUBSTITUTE(SUBSTITUTE(SUBSTITUTE(SUBSTITUTE(D16,"-",""),"320","r"),"310","s"),"300","t")</f>
        <v>r</v>
      </c>
      <c r="E18" s="86" t="str">
        <f>SUBSTITUTE(SUBSTITUTE(E17,"410","x"),"415","B")</f>
        <v>u</v>
      </c>
      <c r="F18" s="86" t="str">
        <f>SUBSTITUTE(SUBSTITUTE(SUBSTITUTE(SUBSTITUTE(SUBSTITUTE(F16,"-",""),"530","C"),"520","D"),"510","E"),"500","F")</f>
        <v>C</v>
      </c>
      <c r="G18" s="86" t="str">
        <f>SUBSTITUTE(SUBSTITUTE(SUBSTITUTE(SUBSTITUTE(SUBSTITUTE(SUBSTITUTE(G16,"-",""),"620","G"),"621","H"),"610","I"),"611","J"),"600","K")</f>
        <v>G</v>
      </c>
      <c r="H18" s="86" t="str">
        <f>SUBSTITUTE(SUBSTITUTE(SUBSTITUTE(SUBSTITUTE(SUBSTITUTE(H16,"-",""),"710","L"),"711","M"),"712","N"),"700","O")</f>
        <v>L</v>
      </c>
      <c r="I18" s="86" t="str">
        <f>SUBSTITUTE(SUBSTITUTE(SUBSTITUTE(SUBSTITUTE(SUBSTITUTE(SUBSTITUTE(SUBSTITUTE(I17,"141","h"),"142","i"),"130","j"),"131","k"),"132","l"),"110","m"),"100","n")</f>
        <v>a</v>
      </c>
      <c r="J18" s="86" t="str">
        <f>SUBSTITUTE(SUBSTITUTE(SUBSTITUTE(J16,"220","o"),"210","p"),"200","q")</f>
        <v>o</v>
      </c>
      <c r="K18" s="86" t="str">
        <f>SUBSTITUTE(SUBSTITUTE(SUBSTITUTE(SUBSTITUTE(K16,"-",""),"320","r"),"310","s"),"300","t")</f>
        <v>r</v>
      </c>
      <c r="L18" s="86" t="str">
        <f>SUBSTITUTE(SUBSTITUTE(L17,"410","x"),"415","B")</f>
        <v>u</v>
      </c>
      <c r="M18" s="86" t="str">
        <f>SUBSTITUTE(SUBSTITUTE(SUBSTITUTE(SUBSTITUTE(SUBSTITUTE(M16,"-",""),"530","C"),"520","D"),"510","E"),"500","F")</f>
        <v>C</v>
      </c>
      <c r="N18" s="86" t="str">
        <f>SUBSTITUTE(SUBSTITUTE(SUBSTITUTE(SUBSTITUTE(SUBSTITUTE(SUBSTITUTE(N16,"-",""),"620","G"),"621","H"),"610","I"),"611","J"),"600","K")</f>
        <v>G</v>
      </c>
      <c r="O18" s="86" t="str">
        <f>SUBSTITUTE(SUBSTITUTE(SUBSTITUTE(SUBSTITUTE(SUBSTITUTE(O16,"-",""),"710","L"),"711","M"),"712","N"),"700","O")</f>
        <v>L</v>
      </c>
      <c r="P18" s="86" t="str">
        <f>SUBSTITUTE(SUBSTITUTE(SUBSTITUTE(SUBSTITUTE(SUBSTITUTE(SUBSTITUTE(SUBSTITUTE(P17,"141","h"),"142","i"),"130","j"),"131","k"),"132","l"),"110","m"),"100","n")</f>
        <v>a</v>
      </c>
      <c r="Q18" s="86" t="str">
        <f>SUBSTITUTE(SUBSTITUTE(SUBSTITUTE(Q16,"220","o"),"210","p"),"200","q")</f>
        <v>o</v>
      </c>
      <c r="R18" s="86" t="str">
        <f>SUBSTITUTE(SUBSTITUTE(SUBSTITUTE(SUBSTITUTE(R16,"-",""),"320","r"),"310","s"),"300","t")</f>
        <v>r</v>
      </c>
      <c r="S18" s="86" t="str">
        <f>SUBSTITUTE(SUBSTITUTE(S17,"410","x"),"415","B")</f>
        <v>u</v>
      </c>
      <c r="T18" s="86" t="str">
        <f>SUBSTITUTE(SUBSTITUTE(SUBSTITUTE(SUBSTITUTE(SUBSTITUTE(T16,"-",""),"530","C"),"520","D"),"510","E"),"500","F")</f>
        <v>C</v>
      </c>
      <c r="U18" s="86" t="str">
        <f>SUBSTITUTE(SUBSTITUTE(SUBSTITUTE(SUBSTITUTE(SUBSTITUTE(SUBSTITUTE(U16,"-",""),"620","G"),"621","H"),"610","I"),"611","J"),"600","K")</f>
        <v>G</v>
      </c>
      <c r="V18" s="86" t="str">
        <f>SUBSTITUTE(SUBSTITUTE(SUBSTITUTE(SUBSTITUTE(SUBSTITUTE(V16,"-",""),"710","L"),"711","M"),"712","N"),"700","O")</f>
        <v>L</v>
      </c>
      <c r="W18" s="98"/>
    </row>
    <row r="19" spans="1:23" ht="36" customHeight="1">
      <c r="A19" s="12" t="s">
        <v>2</v>
      </c>
      <c r="B19" s="87" t="str">
        <f aca="true" t="shared" si="0" ref="B19:V19">B18</f>
        <v>a</v>
      </c>
      <c r="C19" s="87" t="str">
        <f t="shared" si="0"/>
        <v>o</v>
      </c>
      <c r="D19" s="87" t="str">
        <f t="shared" si="0"/>
        <v>r</v>
      </c>
      <c r="E19" s="87" t="str">
        <f t="shared" si="0"/>
        <v>u</v>
      </c>
      <c r="F19" s="87" t="str">
        <f t="shared" si="0"/>
        <v>C</v>
      </c>
      <c r="G19" s="87" t="str">
        <f t="shared" si="0"/>
        <v>G</v>
      </c>
      <c r="H19" s="87" t="str">
        <f t="shared" si="0"/>
        <v>L</v>
      </c>
      <c r="I19" s="87" t="str">
        <f t="shared" si="0"/>
        <v>a</v>
      </c>
      <c r="J19" s="87" t="str">
        <f t="shared" si="0"/>
        <v>o</v>
      </c>
      <c r="K19" s="87" t="str">
        <f t="shared" si="0"/>
        <v>r</v>
      </c>
      <c r="L19" s="87" t="str">
        <f t="shared" si="0"/>
        <v>u</v>
      </c>
      <c r="M19" s="87" t="str">
        <f t="shared" si="0"/>
        <v>C</v>
      </c>
      <c r="N19" s="87" t="str">
        <f t="shared" si="0"/>
        <v>G</v>
      </c>
      <c r="O19" s="87" t="str">
        <f t="shared" si="0"/>
        <v>L</v>
      </c>
      <c r="P19" s="87" t="str">
        <f t="shared" si="0"/>
        <v>a</v>
      </c>
      <c r="Q19" s="87" t="str">
        <f t="shared" si="0"/>
        <v>o</v>
      </c>
      <c r="R19" s="87" t="str">
        <f t="shared" si="0"/>
        <v>r</v>
      </c>
      <c r="S19" s="87" t="str">
        <f t="shared" si="0"/>
        <v>u</v>
      </c>
      <c r="T19" s="87" t="str">
        <f t="shared" si="0"/>
        <v>C</v>
      </c>
      <c r="U19" s="87" t="str">
        <f t="shared" si="0"/>
        <v>G</v>
      </c>
      <c r="V19" s="87" t="str">
        <f t="shared" si="0"/>
        <v>L</v>
      </c>
      <c r="W19" s="99"/>
    </row>
    <row r="20" spans="1:23" ht="17.25" customHeight="1">
      <c r="A20" s="14" t="s">
        <v>170</v>
      </c>
      <c r="B20" s="165"/>
      <c r="C20" s="166"/>
      <c r="D20" s="166"/>
      <c r="E20" s="166"/>
      <c r="F20" s="166"/>
      <c r="G20" s="166"/>
      <c r="H20" s="167"/>
      <c r="I20" s="165"/>
      <c r="J20" s="166"/>
      <c r="K20" s="166"/>
      <c r="L20" s="166"/>
      <c r="M20" s="166"/>
      <c r="N20" s="166"/>
      <c r="O20" s="167"/>
      <c r="P20" s="165"/>
      <c r="Q20" s="166"/>
      <c r="R20" s="166"/>
      <c r="S20" s="166"/>
      <c r="T20" s="166"/>
      <c r="U20" s="166"/>
      <c r="V20" s="167"/>
      <c r="W20" s="100"/>
    </row>
    <row r="21" spans="1:23" ht="17.25" customHeight="1">
      <c r="A21" s="15" t="s">
        <v>360</v>
      </c>
      <c r="B21" s="165"/>
      <c r="C21" s="166"/>
      <c r="D21" s="166"/>
      <c r="E21" s="166"/>
      <c r="F21" s="166"/>
      <c r="G21" s="166"/>
      <c r="H21" s="167"/>
      <c r="I21" s="165"/>
      <c r="J21" s="166"/>
      <c r="K21" s="166"/>
      <c r="L21" s="166"/>
      <c r="M21" s="166"/>
      <c r="N21" s="166"/>
      <c r="O21" s="167"/>
      <c r="P21" s="165"/>
      <c r="Q21" s="166"/>
      <c r="R21" s="166"/>
      <c r="S21" s="166"/>
      <c r="T21" s="166"/>
      <c r="U21" s="166"/>
      <c r="V21" s="167"/>
      <c r="W21" s="100"/>
    </row>
    <row r="22" spans="1:23" ht="17.25" customHeight="1">
      <c r="A22" s="15" t="s">
        <v>171</v>
      </c>
      <c r="B22" s="165"/>
      <c r="C22" s="166"/>
      <c r="D22" s="166"/>
      <c r="E22" s="166"/>
      <c r="F22" s="166"/>
      <c r="G22" s="166"/>
      <c r="H22" s="167"/>
      <c r="I22" s="165"/>
      <c r="J22" s="166"/>
      <c r="K22" s="166"/>
      <c r="L22" s="166"/>
      <c r="M22" s="166"/>
      <c r="N22" s="166"/>
      <c r="O22" s="167"/>
      <c r="P22" s="165"/>
      <c r="Q22" s="166"/>
      <c r="R22" s="166"/>
      <c r="S22" s="166"/>
      <c r="T22" s="166"/>
      <c r="U22" s="166"/>
      <c r="V22" s="167"/>
      <c r="W22" s="100"/>
    </row>
    <row r="23" spans="1:23" ht="17.25" customHeight="1">
      <c r="A23" s="15" t="s">
        <v>172</v>
      </c>
      <c r="B23" s="165"/>
      <c r="C23" s="166"/>
      <c r="D23" s="166"/>
      <c r="E23" s="166"/>
      <c r="F23" s="166"/>
      <c r="G23" s="166"/>
      <c r="H23" s="167"/>
      <c r="I23" s="165"/>
      <c r="J23" s="166"/>
      <c r="K23" s="166"/>
      <c r="L23" s="166"/>
      <c r="M23" s="166"/>
      <c r="N23" s="166"/>
      <c r="O23" s="167"/>
      <c r="P23" s="165"/>
      <c r="Q23" s="166"/>
      <c r="R23" s="166"/>
      <c r="S23" s="166"/>
      <c r="T23" s="166"/>
      <c r="U23" s="166"/>
      <c r="V23" s="167"/>
      <c r="W23" s="100"/>
    </row>
    <row r="24" spans="1:23" ht="17.25" customHeight="1">
      <c r="A24" s="15" t="s">
        <v>173</v>
      </c>
      <c r="B24" s="165"/>
      <c r="C24" s="166"/>
      <c r="D24" s="166"/>
      <c r="E24" s="166"/>
      <c r="F24" s="166"/>
      <c r="G24" s="166"/>
      <c r="H24" s="167"/>
      <c r="I24" s="165"/>
      <c r="J24" s="166"/>
      <c r="K24" s="166"/>
      <c r="L24" s="166"/>
      <c r="M24" s="166"/>
      <c r="N24" s="166"/>
      <c r="O24" s="167"/>
      <c r="P24" s="165"/>
      <c r="Q24" s="166"/>
      <c r="R24" s="166"/>
      <c r="S24" s="166"/>
      <c r="T24" s="166"/>
      <c r="U24" s="166"/>
      <c r="V24" s="167"/>
      <c r="W24" s="100"/>
    </row>
    <row r="25" spans="1:23" ht="17.25" customHeight="1">
      <c r="A25" s="17" t="s">
        <v>174</v>
      </c>
      <c r="B25" s="165"/>
      <c r="C25" s="166"/>
      <c r="D25" s="166"/>
      <c r="E25" s="166"/>
      <c r="F25" s="166"/>
      <c r="G25" s="166"/>
      <c r="H25" s="167"/>
      <c r="I25" s="165"/>
      <c r="J25" s="166"/>
      <c r="K25" s="166"/>
      <c r="L25" s="166"/>
      <c r="M25" s="166"/>
      <c r="N25" s="166"/>
      <c r="O25" s="167"/>
      <c r="P25" s="165"/>
      <c r="Q25" s="166"/>
      <c r="R25" s="166"/>
      <c r="S25" s="166"/>
      <c r="T25" s="166"/>
      <c r="U25" s="166"/>
      <c r="V25" s="167"/>
      <c r="W25" s="100"/>
    </row>
    <row r="26" spans="1:23" ht="17.25" customHeight="1">
      <c r="A26" s="15"/>
      <c r="B26" s="168"/>
      <c r="C26" s="169"/>
      <c r="D26" s="169"/>
      <c r="E26" s="169"/>
      <c r="F26" s="169"/>
      <c r="G26" s="169"/>
      <c r="H26" s="170"/>
      <c r="I26" s="168"/>
      <c r="J26" s="169"/>
      <c r="K26" s="169"/>
      <c r="L26" s="169"/>
      <c r="M26" s="169"/>
      <c r="N26" s="169"/>
      <c r="O26" s="170"/>
      <c r="P26" s="168"/>
      <c r="Q26" s="169"/>
      <c r="R26" s="169"/>
      <c r="S26" s="169"/>
      <c r="T26" s="169"/>
      <c r="U26" s="169"/>
      <c r="V26" s="170"/>
      <c r="W26" s="101"/>
    </row>
    <row r="27" spans="1:23" ht="17.25" customHeight="1">
      <c r="A27" s="15"/>
      <c r="B27" s="168"/>
      <c r="C27" s="169"/>
      <c r="D27" s="169"/>
      <c r="E27" s="169"/>
      <c r="F27" s="169"/>
      <c r="G27" s="169"/>
      <c r="H27" s="170"/>
      <c r="I27" s="168"/>
      <c r="J27" s="169"/>
      <c r="K27" s="169"/>
      <c r="L27" s="169"/>
      <c r="M27" s="169"/>
      <c r="N27" s="169"/>
      <c r="O27" s="170"/>
      <c r="P27" s="168"/>
      <c r="Q27" s="169"/>
      <c r="R27" s="169"/>
      <c r="S27" s="169"/>
      <c r="T27" s="169"/>
      <c r="U27" s="169"/>
      <c r="V27" s="170"/>
      <c r="W27" s="101"/>
    </row>
    <row r="28" spans="1:23" ht="17.25" customHeight="1">
      <c r="A28" s="15"/>
      <c r="B28" s="168"/>
      <c r="C28" s="169"/>
      <c r="D28" s="169"/>
      <c r="E28" s="169"/>
      <c r="F28" s="169"/>
      <c r="G28" s="169"/>
      <c r="H28" s="170"/>
      <c r="I28" s="168"/>
      <c r="J28" s="169"/>
      <c r="K28" s="169"/>
      <c r="L28" s="169"/>
      <c r="M28" s="169"/>
      <c r="N28" s="169"/>
      <c r="O28" s="170"/>
      <c r="P28" s="168"/>
      <c r="Q28" s="169"/>
      <c r="R28" s="169"/>
      <c r="S28" s="169"/>
      <c r="T28" s="169"/>
      <c r="U28" s="169"/>
      <c r="V28" s="170"/>
      <c r="W28" s="101"/>
    </row>
    <row r="29" spans="1:23" ht="17.25" customHeight="1">
      <c r="A29" s="12" t="s">
        <v>166</v>
      </c>
      <c r="B29" s="160"/>
      <c r="C29" s="174"/>
      <c r="D29" s="174"/>
      <c r="E29" s="174"/>
      <c r="F29" s="174"/>
      <c r="G29" s="174"/>
      <c r="H29" s="161"/>
      <c r="I29" s="160"/>
      <c r="J29" s="174"/>
      <c r="K29" s="174"/>
      <c r="L29" s="174"/>
      <c r="M29" s="174"/>
      <c r="N29" s="174"/>
      <c r="O29" s="161"/>
      <c r="P29" s="160"/>
      <c r="Q29" s="174"/>
      <c r="R29" s="174"/>
      <c r="S29" s="174"/>
      <c r="T29" s="174"/>
      <c r="U29" s="174"/>
      <c r="V29" s="161"/>
      <c r="W29" s="102"/>
    </row>
    <row r="30" spans="1:23" ht="17.25" customHeight="1">
      <c r="A30" s="12" t="s">
        <v>167</v>
      </c>
      <c r="B30" s="160"/>
      <c r="C30" s="174"/>
      <c r="D30" s="174"/>
      <c r="E30" s="174"/>
      <c r="F30" s="174"/>
      <c r="G30" s="174"/>
      <c r="H30" s="161"/>
      <c r="I30" s="160"/>
      <c r="J30" s="174"/>
      <c r="K30" s="174"/>
      <c r="L30" s="174"/>
      <c r="M30" s="174"/>
      <c r="N30" s="174"/>
      <c r="O30" s="161"/>
      <c r="P30" s="160"/>
      <c r="Q30" s="174"/>
      <c r="R30" s="174"/>
      <c r="S30" s="174"/>
      <c r="T30" s="174"/>
      <c r="U30" s="174"/>
      <c r="V30" s="161"/>
      <c r="W30" s="102"/>
    </row>
    <row r="31" spans="1:23" ht="17.25" customHeight="1">
      <c r="A31" s="12" t="s">
        <v>168</v>
      </c>
      <c r="B31" s="160"/>
      <c r="C31" s="174"/>
      <c r="D31" s="174"/>
      <c r="E31" s="174"/>
      <c r="F31" s="174"/>
      <c r="G31" s="145">
        <f>LEN(H31)</f>
        <v>7</v>
      </c>
      <c r="H31" s="91" t="str">
        <f>B19&amp;C19&amp;D19&amp;E19&amp;F19&amp;G19&amp;H19</f>
        <v>aoruCGL</v>
      </c>
      <c r="I31" s="160"/>
      <c r="J31" s="174"/>
      <c r="K31" s="174"/>
      <c r="L31" s="174"/>
      <c r="M31" s="174"/>
      <c r="N31" s="145">
        <f>LEN(O31)</f>
        <v>7</v>
      </c>
      <c r="O31" s="91" t="str">
        <f>I19&amp;J19&amp;K19&amp;L19&amp;M19&amp;N19&amp;O19</f>
        <v>aoruCGL</v>
      </c>
      <c r="P31" s="160"/>
      <c r="Q31" s="174"/>
      <c r="R31" s="174"/>
      <c r="S31" s="174"/>
      <c r="T31" s="174"/>
      <c r="U31" s="145">
        <f>LEN(V31)</f>
        <v>7</v>
      </c>
      <c r="V31" s="91" t="str">
        <f>P19&amp;Q19&amp;R19&amp;S19&amp;T19&amp;U19&amp;V19</f>
        <v>aoruCGL</v>
      </c>
      <c r="W31" s="103"/>
    </row>
    <row r="33" spans="1:17" ht="13.5">
      <c r="A33" s="56" t="s">
        <v>362</v>
      </c>
      <c r="Q33" s="56" t="s">
        <v>222</v>
      </c>
    </row>
  </sheetData>
  <sheetProtection sheet="1"/>
  <mergeCells count="87">
    <mergeCell ref="P31:T31"/>
    <mergeCell ref="P29:V29"/>
    <mergeCell ref="P30:V30"/>
    <mergeCell ref="P24:V24"/>
    <mergeCell ref="P25:V25"/>
    <mergeCell ref="P26:V26"/>
    <mergeCell ref="P27:V27"/>
    <mergeCell ref="P28:V28"/>
    <mergeCell ref="P20:V20"/>
    <mergeCell ref="P21:V21"/>
    <mergeCell ref="P22:V22"/>
    <mergeCell ref="P23:V23"/>
    <mergeCell ref="P13:Q13"/>
    <mergeCell ref="R13:U13"/>
    <mergeCell ref="P14:Q14"/>
    <mergeCell ref="R14:U14"/>
    <mergeCell ref="P10:Q10"/>
    <mergeCell ref="R10:U10"/>
    <mergeCell ref="P11:Q11"/>
    <mergeCell ref="R11:U11"/>
    <mergeCell ref="P12:Q12"/>
    <mergeCell ref="R12:U12"/>
    <mergeCell ref="P4:U4"/>
    <mergeCell ref="P7:Q7"/>
    <mergeCell ref="R7:U7"/>
    <mergeCell ref="P8:Q8"/>
    <mergeCell ref="R8:U8"/>
    <mergeCell ref="P9:Q9"/>
    <mergeCell ref="R9:U9"/>
    <mergeCell ref="B29:H29"/>
    <mergeCell ref="I29:O29"/>
    <mergeCell ref="B30:H30"/>
    <mergeCell ref="I30:O30"/>
    <mergeCell ref="B31:F31"/>
    <mergeCell ref="I31:M31"/>
    <mergeCell ref="B28:H28"/>
    <mergeCell ref="I28:O28"/>
    <mergeCell ref="B4:G4"/>
    <mergeCell ref="I4:N4"/>
    <mergeCell ref="B26:H26"/>
    <mergeCell ref="I26:O26"/>
    <mergeCell ref="B27:H27"/>
    <mergeCell ref="I27:O27"/>
    <mergeCell ref="B24:H24"/>
    <mergeCell ref="I24:O24"/>
    <mergeCell ref="B25:H25"/>
    <mergeCell ref="I25:O25"/>
    <mergeCell ref="B22:H22"/>
    <mergeCell ref="I22:O22"/>
    <mergeCell ref="B23:H23"/>
    <mergeCell ref="I23:O23"/>
    <mergeCell ref="B20:H20"/>
    <mergeCell ref="I20:O20"/>
    <mergeCell ref="B21:H21"/>
    <mergeCell ref="I21:O21"/>
    <mergeCell ref="I13:J13"/>
    <mergeCell ref="K13:N13"/>
    <mergeCell ref="B11:C11"/>
    <mergeCell ref="D11:G11"/>
    <mergeCell ref="I11:J11"/>
    <mergeCell ref="K11:N11"/>
    <mergeCell ref="B14:C14"/>
    <mergeCell ref="D14:G14"/>
    <mergeCell ref="I14:J14"/>
    <mergeCell ref="K14:N14"/>
    <mergeCell ref="B13:C13"/>
    <mergeCell ref="D13:G13"/>
    <mergeCell ref="I9:J9"/>
    <mergeCell ref="K9:N9"/>
    <mergeCell ref="B8:C8"/>
    <mergeCell ref="D8:G8"/>
    <mergeCell ref="B12:C12"/>
    <mergeCell ref="D12:G12"/>
    <mergeCell ref="I12:J12"/>
    <mergeCell ref="K12:N12"/>
    <mergeCell ref="I8:J8"/>
    <mergeCell ref="K8:N8"/>
    <mergeCell ref="B10:C10"/>
    <mergeCell ref="D10:G10"/>
    <mergeCell ref="I10:J10"/>
    <mergeCell ref="K10:N10"/>
    <mergeCell ref="B7:C7"/>
    <mergeCell ref="D7:G7"/>
    <mergeCell ref="I7:J7"/>
    <mergeCell ref="K7:N7"/>
    <mergeCell ref="B9:C9"/>
    <mergeCell ref="D9:G9"/>
  </mergeCells>
  <dataValidations count="8">
    <dataValidation type="list" allowBlank="1" showInputMessage="1" showErrorMessage="1" sqref="O16 V16:W16 H16">
      <formula1>"-,710,711,712,700"</formula1>
    </dataValidation>
    <dataValidation type="list" allowBlank="1" showInputMessage="1" showErrorMessage="1" sqref="N16 U16 G16">
      <formula1>"-,620,621,610,611,600"</formula1>
    </dataValidation>
    <dataValidation type="list" allowBlank="1" showInputMessage="1" showErrorMessage="1" sqref="M16 T16 F16">
      <formula1>"-,530,520,510,500"</formula1>
    </dataValidation>
    <dataValidation type="list" allowBlank="1" showInputMessage="1" showErrorMessage="1" sqref="L16 S16 E16">
      <formula1>"-,440,445,430,435,420,425,410,415"</formula1>
    </dataValidation>
    <dataValidation type="list" allowBlank="1" showInputMessage="1" showErrorMessage="1" sqref="K16 R16 D16">
      <formula1>"-,320,310,300"</formula1>
    </dataValidation>
    <dataValidation type="list" allowBlank="1" showInputMessage="1" showErrorMessage="1" sqref="J16 Q16 C16">
      <formula1>"220,210,200"</formula1>
    </dataValidation>
    <dataValidation type="list" allowBlank="1" showInputMessage="1" showErrorMessage="1" sqref="I16 P16 B16">
      <formula1>"190,170,160,161,150,151,140,141,142,130,131,132,110,100"</formula1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20:B28 P20:P28 I20:I28">
      <formula1>LENB(B20)&lt;=24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33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8.59765625" style="56" customWidth="1"/>
    <col min="2" max="22" width="4.19921875" style="56" customWidth="1"/>
    <col min="23" max="23" width="0.59375" style="56" customWidth="1"/>
    <col min="24" max="16384" width="8.796875" style="56" customWidth="1"/>
  </cols>
  <sheetData>
    <row r="1" spans="2:15" ht="10.5" customHeight="1">
      <c r="B1" s="92"/>
      <c r="C1" s="93"/>
      <c r="D1" s="93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ht="10.5" customHeigh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6" ht="10.5" customHeight="1">
      <c r="B3" s="56" t="s">
        <v>193</v>
      </c>
      <c r="I3" s="56" t="s">
        <v>194</v>
      </c>
      <c r="P3" s="56" t="s">
        <v>195</v>
      </c>
    </row>
    <row r="4" spans="1:23" ht="17.25" customHeight="1">
      <c r="A4" s="157" t="str">
        <f>'30×80 2種類まで'!E5</f>
        <v>NO.</v>
      </c>
      <c r="B4" s="175"/>
      <c r="C4" s="176"/>
      <c r="D4" s="176"/>
      <c r="E4" s="176"/>
      <c r="F4" s="176"/>
      <c r="G4" s="177"/>
      <c r="H4" s="154"/>
      <c r="I4" s="175"/>
      <c r="J4" s="176"/>
      <c r="K4" s="176"/>
      <c r="L4" s="176"/>
      <c r="M4" s="176"/>
      <c r="N4" s="177"/>
      <c r="O4" s="154"/>
      <c r="P4" s="175"/>
      <c r="Q4" s="176"/>
      <c r="R4" s="176"/>
      <c r="S4" s="176"/>
      <c r="T4" s="176"/>
      <c r="U4" s="177"/>
      <c r="V4" s="154"/>
      <c r="W4" s="93"/>
    </row>
    <row r="5" spans="1:23" ht="17.25" customHeight="1">
      <c r="A5" s="157" t="str">
        <f>'30×80 2種類まで'!E6</f>
        <v>SIZE</v>
      </c>
      <c r="B5" s="140"/>
      <c r="C5" s="140"/>
      <c r="D5" s="140"/>
      <c r="E5" s="140"/>
      <c r="F5" s="140"/>
      <c r="G5" s="140"/>
      <c r="H5" s="155" t="s">
        <v>185</v>
      </c>
      <c r="I5" s="140"/>
      <c r="J5" s="140"/>
      <c r="K5" s="140"/>
      <c r="L5" s="140"/>
      <c r="M5" s="140"/>
      <c r="N5" s="140"/>
      <c r="O5" s="155" t="s">
        <v>185</v>
      </c>
      <c r="P5" s="140"/>
      <c r="Q5" s="140"/>
      <c r="R5" s="140"/>
      <c r="S5" s="140"/>
      <c r="T5" s="140"/>
      <c r="U5" s="140"/>
      <c r="V5" s="155" t="s">
        <v>185</v>
      </c>
      <c r="W5" s="94"/>
    </row>
    <row r="6" spans="1:23" ht="17.25" customHeight="1">
      <c r="A6" s="12" t="s">
        <v>165</v>
      </c>
      <c r="B6" s="141"/>
      <c r="C6" s="142"/>
      <c r="D6" s="142"/>
      <c r="E6" s="142"/>
      <c r="F6" s="142"/>
      <c r="G6" s="142"/>
      <c r="H6" s="156">
        <f>B6+C6+D6+E6+F6+G6</f>
        <v>0</v>
      </c>
      <c r="I6" s="141"/>
      <c r="J6" s="142"/>
      <c r="K6" s="142"/>
      <c r="L6" s="142"/>
      <c r="M6" s="142"/>
      <c r="N6" s="142"/>
      <c r="O6" s="156">
        <f>I6+J6+K6+L6+M6+N6</f>
        <v>0</v>
      </c>
      <c r="P6" s="141"/>
      <c r="Q6" s="142"/>
      <c r="R6" s="142"/>
      <c r="S6" s="142"/>
      <c r="T6" s="142"/>
      <c r="U6" s="142"/>
      <c r="V6" s="156">
        <f>P6+Q6+R6+S6+T6+U6</f>
        <v>0</v>
      </c>
      <c r="W6" s="95"/>
    </row>
    <row r="7" spans="1:23" ht="17.25" customHeight="1">
      <c r="A7" s="14"/>
      <c r="B7" s="171" t="s">
        <v>161</v>
      </c>
      <c r="C7" s="173"/>
      <c r="D7" s="171" t="s">
        <v>162</v>
      </c>
      <c r="E7" s="172"/>
      <c r="F7" s="172"/>
      <c r="G7" s="173"/>
      <c r="H7" s="18" t="s">
        <v>169</v>
      </c>
      <c r="I7" s="171" t="s">
        <v>161</v>
      </c>
      <c r="J7" s="173"/>
      <c r="K7" s="171" t="s">
        <v>162</v>
      </c>
      <c r="L7" s="172"/>
      <c r="M7" s="172"/>
      <c r="N7" s="173"/>
      <c r="O7" s="18" t="s">
        <v>169</v>
      </c>
      <c r="P7" s="171" t="s">
        <v>161</v>
      </c>
      <c r="Q7" s="173"/>
      <c r="R7" s="171" t="s">
        <v>162</v>
      </c>
      <c r="S7" s="172"/>
      <c r="T7" s="172"/>
      <c r="U7" s="173"/>
      <c r="V7" s="18" t="s">
        <v>169</v>
      </c>
      <c r="W7" s="32"/>
    </row>
    <row r="8" spans="1:23" ht="17.25" customHeight="1">
      <c r="A8" s="15" t="s">
        <v>164</v>
      </c>
      <c r="B8" s="160"/>
      <c r="C8" s="161"/>
      <c r="D8" s="160"/>
      <c r="E8" s="174"/>
      <c r="F8" s="174"/>
      <c r="G8" s="161"/>
      <c r="H8" s="143"/>
      <c r="I8" s="160"/>
      <c r="J8" s="161"/>
      <c r="K8" s="160"/>
      <c r="L8" s="174"/>
      <c r="M8" s="174"/>
      <c r="N8" s="161"/>
      <c r="O8" s="143"/>
      <c r="P8" s="160"/>
      <c r="Q8" s="161"/>
      <c r="R8" s="160"/>
      <c r="S8" s="174"/>
      <c r="T8" s="174"/>
      <c r="U8" s="161"/>
      <c r="V8" s="143"/>
      <c r="W8" s="93"/>
    </row>
    <row r="9" spans="1:23" ht="17.25" customHeight="1">
      <c r="A9" s="15" t="s">
        <v>359</v>
      </c>
      <c r="B9" s="160"/>
      <c r="C9" s="161"/>
      <c r="D9" s="160"/>
      <c r="E9" s="174"/>
      <c r="F9" s="174"/>
      <c r="G9" s="161"/>
      <c r="H9" s="143"/>
      <c r="I9" s="160"/>
      <c r="J9" s="161"/>
      <c r="K9" s="160"/>
      <c r="L9" s="174"/>
      <c r="M9" s="174"/>
      <c r="N9" s="161"/>
      <c r="O9" s="143"/>
      <c r="P9" s="160"/>
      <c r="Q9" s="161"/>
      <c r="R9" s="160"/>
      <c r="S9" s="174"/>
      <c r="T9" s="174"/>
      <c r="U9" s="161"/>
      <c r="V9" s="143"/>
      <c r="W9" s="93"/>
    </row>
    <row r="10" spans="1:23" ht="17.25" customHeight="1">
      <c r="A10" s="15"/>
      <c r="B10" s="160"/>
      <c r="C10" s="161"/>
      <c r="D10" s="160"/>
      <c r="E10" s="174"/>
      <c r="F10" s="174"/>
      <c r="G10" s="161"/>
      <c r="H10" s="143"/>
      <c r="I10" s="160"/>
      <c r="J10" s="161"/>
      <c r="K10" s="160"/>
      <c r="L10" s="174"/>
      <c r="M10" s="174"/>
      <c r="N10" s="161"/>
      <c r="O10" s="143"/>
      <c r="P10" s="160"/>
      <c r="Q10" s="161"/>
      <c r="R10" s="160"/>
      <c r="S10" s="174"/>
      <c r="T10" s="174"/>
      <c r="U10" s="161"/>
      <c r="V10" s="143"/>
      <c r="W10" s="93"/>
    </row>
    <row r="11" spans="1:23" ht="17.25" customHeight="1">
      <c r="A11" s="15"/>
      <c r="B11" s="160"/>
      <c r="C11" s="161"/>
      <c r="D11" s="160"/>
      <c r="E11" s="174"/>
      <c r="F11" s="174"/>
      <c r="G11" s="161"/>
      <c r="H11" s="143"/>
      <c r="I11" s="160"/>
      <c r="J11" s="161"/>
      <c r="K11" s="160"/>
      <c r="L11" s="174"/>
      <c r="M11" s="174"/>
      <c r="N11" s="161"/>
      <c r="O11" s="143"/>
      <c r="P11" s="160"/>
      <c r="Q11" s="161"/>
      <c r="R11" s="160"/>
      <c r="S11" s="174"/>
      <c r="T11" s="174"/>
      <c r="U11" s="161"/>
      <c r="V11" s="143"/>
      <c r="W11" s="93"/>
    </row>
    <row r="12" spans="1:23" ht="17.25" customHeight="1">
      <c r="A12" s="15"/>
      <c r="B12" s="160"/>
      <c r="C12" s="161"/>
      <c r="D12" s="160"/>
      <c r="E12" s="174"/>
      <c r="F12" s="174"/>
      <c r="G12" s="161"/>
      <c r="H12" s="143"/>
      <c r="I12" s="160"/>
      <c r="J12" s="161"/>
      <c r="K12" s="160"/>
      <c r="L12" s="174"/>
      <c r="M12" s="174"/>
      <c r="N12" s="161"/>
      <c r="O12" s="143"/>
      <c r="P12" s="160"/>
      <c r="Q12" s="161"/>
      <c r="R12" s="160"/>
      <c r="S12" s="174"/>
      <c r="T12" s="174"/>
      <c r="U12" s="161"/>
      <c r="V12" s="143"/>
      <c r="W12" s="93"/>
    </row>
    <row r="13" spans="1:23" ht="17.25" customHeight="1">
      <c r="A13" s="15"/>
      <c r="B13" s="160"/>
      <c r="C13" s="161"/>
      <c r="D13" s="160"/>
      <c r="E13" s="174"/>
      <c r="F13" s="174"/>
      <c r="G13" s="161"/>
      <c r="H13" s="143"/>
      <c r="I13" s="160"/>
      <c r="J13" s="161"/>
      <c r="K13" s="160"/>
      <c r="L13" s="174"/>
      <c r="M13" s="174"/>
      <c r="N13" s="161"/>
      <c r="O13" s="143"/>
      <c r="P13" s="160"/>
      <c r="Q13" s="161"/>
      <c r="R13" s="160"/>
      <c r="S13" s="174"/>
      <c r="T13" s="174"/>
      <c r="U13" s="161"/>
      <c r="V13" s="143"/>
      <c r="W13" s="93"/>
    </row>
    <row r="14" spans="1:23" ht="17.25" customHeight="1">
      <c r="A14" s="15"/>
      <c r="B14" s="160"/>
      <c r="C14" s="161"/>
      <c r="D14" s="160"/>
      <c r="E14" s="174"/>
      <c r="F14" s="174"/>
      <c r="G14" s="161"/>
      <c r="H14" s="143"/>
      <c r="I14" s="160"/>
      <c r="J14" s="161"/>
      <c r="K14" s="160"/>
      <c r="L14" s="174"/>
      <c r="M14" s="174"/>
      <c r="N14" s="161"/>
      <c r="O14" s="143"/>
      <c r="P14" s="160"/>
      <c r="Q14" s="161"/>
      <c r="R14" s="160"/>
      <c r="S14" s="174"/>
      <c r="T14" s="174"/>
      <c r="U14" s="161"/>
      <c r="V14" s="143"/>
      <c r="W14" s="93"/>
    </row>
    <row r="15" spans="1:23" ht="21" customHeight="1">
      <c r="A15" s="16" t="s">
        <v>219</v>
      </c>
      <c r="B15" s="88" t="s">
        <v>212</v>
      </c>
      <c r="C15" s="88" t="s">
        <v>213</v>
      </c>
      <c r="D15" s="89" t="s">
        <v>214</v>
      </c>
      <c r="E15" s="89" t="s">
        <v>215</v>
      </c>
      <c r="F15" s="89" t="s">
        <v>216</v>
      </c>
      <c r="G15" s="90" t="s">
        <v>218</v>
      </c>
      <c r="H15" s="90" t="s">
        <v>217</v>
      </c>
      <c r="I15" s="88" t="s">
        <v>212</v>
      </c>
      <c r="J15" s="88" t="s">
        <v>213</v>
      </c>
      <c r="K15" s="89" t="s">
        <v>214</v>
      </c>
      <c r="L15" s="89" t="s">
        <v>215</v>
      </c>
      <c r="M15" s="89" t="s">
        <v>216</v>
      </c>
      <c r="N15" s="90" t="s">
        <v>218</v>
      </c>
      <c r="O15" s="90" t="s">
        <v>217</v>
      </c>
      <c r="P15" s="88" t="s">
        <v>212</v>
      </c>
      <c r="Q15" s="88" t="s">
        <v>213</v>
      </c>
      <c r="R15" s="89" t="s">
        <v>214</v>
      </c>
      <c r="S15" s="89" t="s">
        <v>215</v>
      </c>
      <c r="T15" s="89" t="s">
        <v>216</v>
      </c>
      <c r="U15" s="90" t="s">
        <v>218</v>
      </c>
      <c r="V15" s="90" t="s">
        <v>217</v>
      </c>
      <c r="W15" s="96"/>
    </row>
    <row r="16" spans="1:23" ht="27" customHeight="1">
      <c r="A16" s="111" t="s">
        <v>223</v>
      </c>
      <c r="B16" s="144">
        <v>132</v>
      </c>
      <c r="C16" s="144">
        <v>220</v>
      </c>
      <c r="D16" s="144">
        <v>320</v>
      </c>
      <c r="E16" s="144">
        <v>440</v>
      </c>
      <c r="F16" s="144">
        <v>530</v>
      </c>
      <c r="G16" s="144">
        <v>611</v>
      </c>
      <c r="H16" s="144">
        <v>711</v>
      </c>
      <c r="I16" s="144">
        <v>161</v>
      </c>
      <c r="J16" s="144">
        <v>200</v>
      </c>
      <c r="K16" s="144">
        <v>310</v>
      </c>
      <c r="L16" s="144">
        <v>445</v>
      </c>
      <c r="M16" s="144">
        <v>530</v>
      </c>
      <c r="N16" s="144">
        <v>610</v>
      </c>
      <c r="O16" s="144">
        <v>711</v>
      </c>
      <c r="P16" s="144">
        <v>190</v>
      </c>
      <c r="Q16" s="144">
        <v>210</v>
      </c>
      <c r="R16" s="144">
        <v>320</v>
      </c>
      <c r="S16" s="144">
        <v>440</v>
      </c>
      <c r="T16" s="144">
        <v>530</v>
      </c>
      <c r="U16" s="144">
        <v>620</v>
      </c>
      <c r="V16" s="144">
        <v>710</v>
      </c>
      <c r="W16" s="97"/>
    </row>
    <row r="17" spans="1:23" ht="32.25" customHeight="1" hidden="1">
      <c r="A17" s="19"/>
      <c r="B17" s="86" t="str">
        <f>SUBSTITUTE(SUBSTITUTE(SUBSTITUTE(SUBSTITUTE(SUBSTITUTE(SUBSTITUTE(SUBSTITUTE(B16,"190","a"),"170","b"),"160","c"),"161","d"),"150","e"),"151","f"),"140","g")</f>
        <v>132</v>
      </c>
      <c r="C17" s="86"/>
      <c r="D17" s="86"/>
      <c r="E17" s="86" t="str">
        <f>SUBSTITUTE(SUBSTITUTE(SUBSTITUTE(SUBSTITUTE(SUBSTITUTE(SUBSTITUTE(SUBSTITUTE(E16,"-",""),"440","u"),"445","y"),"430","v"),"435","z"),"420","w"),"425","A")</f>
        <v>u</v>
      </c>
      <c r="F17" s="86"/>
      <c r="G17" s="86"/>
      <c r="H17" s="86"/>
      <c r="I17" s="86" t="str">
        <f>SUBSTITUTE(SUBSTITUTE(SUBSTITUTE(SUBSTITUTE(SUBSTITUTE(SUBSTITUTE(SUBSTITUTE(I16,"190","a"),"170","b"),"160","c"),"161","d"),"150","e"),"151","f"),"140","g")</f>
        <v>d</v>
      </c>
      <c r="J17" s="86"/>
      <c r="K17" s="86"/>
      <c r="L17" s="86" t="str">
        <f>SUBSTITUTE(SUBSTITUTE(SUBSTITUTE(SUBSTITUTE(SUBSTITUTE(SUBSTITUTE(SUBSTITUTE(L16,"-",""),"440","u"),"445","y"),"430","v"),"435","z"),"420","w"),"425","A")</f>
        <v>y</v>
      </c>
      <c r="M17" s="86"/>
      <c r="N17" s="86"/>
      <c r="O17" s="86"/>
      <c r="P17" s="86" t="str">
        <f>SUBSTITUTE(SUBSTITUTE(SUBSTITUTE(SUBSTITUTE(SUBSTITUTE(SUBSTITUTE(SUBSTITUTE(P16,"190","a"),"170","b"),"160","c"),"161","d"),"150","e"),"151","f"),"140","g")</f>
        <v>a</v>
      </c>
      <c r="Q17" s="86"/>
      <c r="R17" s="86"/>
      <c r="S17" s="86" t="str">
        <f>SUBSTITUTE(SUBSTITUTE(SUBSTITUTE(SUBSTITUTE(SUBSTITUTE(SUBSTITUTE(SUBSTITUTE(S16,"-",""),"440","u"),"445","y"),"430","v"),"435","z"),"420","w"),"425","A")</f>
        <v>u</v>
      </c>
      <c r="T17" s="86"/>
      <c r="U17" s="86"/>
      <c r="V17" s="86"/>
      <c r="W17" s="98"/>
    </row>
    <row r="18" spans="1:23" ht="32.25" customHeight="1" hidden="1">
      <c r="A18" s="12"/>
      <c r="B18" s="86" t="str">
        <f>SUBSTITUTE(SUBSTITUTE(SUBSTITUTE(SUBSTITUTE(SUBSTITUTE(SUBSTITUTE(SUBSTITUTE(B17,"141","h"),"142","i"),"130","j"),"131","k"),"132","l"),"110","m"),"100","n")</f>
        <v>l</v>
      </c>
      <c r="C18" s="86" t="str">
        <f>SUBSTITUTE(SUBSTITUTE(SUBSTITUTE(C16,"220","o"),"210","p"),"200","q")</f>
        <v>o</v>
      </c>
      <c r="D18" s="86" t="str">
        <f>SUBSTITUTE(SUBSTITUTE(SUBSTITUTE(SUBSTITUTE(D16,"-",""),"320","r"),"310","s"),"300","t")</f>
        <v>r</v>
      </c>
      <c r="E18" s="86" t="str">
        <f>SUBSTITUTE(SUBSTITUTE(E17,"410","x"),"415","B")</f>
        <v>u</v>
      </c>
      <c r="F18" s="86" t="str">
        <f>SUBSTITUTE(SUBSTITUTE(SUBSTITUTE(SUBSTITUTE(SUBSTITUTE(F16,"-",""),"530","C"),"520","D"),"510","E"),"500","F")</f>
        <v>C</v>
      </c>
      <c r="G18" s="86" t="str">
        <f>SUBSTITUTE(SUBSTITUTE(SUBSTITUTE(SUBSTITUTE(SUBSTITUTE(SUBSTITUTE(G16,"-",""),"620","G"),"621","H"),"610","I"),"611","J"),"600","K")</f>
        <v>J</v>
      </c>
      <c r="H18" s="86" t="str">
        <f>SUBSTITUTE(SUBSTITUTE(SUBSTITUTE(SUBSTITUTE(SUBSTITUTE(H16,"-",""),"710","L"),"711","M"),"712","N"),"700","O")</f>
        <v>M</v>
      </c>
      <c r="I18" s="86" t="str">
        <f>SUBSTITUTE(SUBSTITUTE(SUBSTITUTE(SUBSTITUTE(SUBSTITUTE(SUBSTITUTE(SUBSTITUTE(I17,"141","h"),"142","i"),"130","j"),"131","k"),"132","l"),"110","m"),"100","n")</f>
        <v>d</v>
      </c>
      <c r="J18" s="86" t="str">
        <f>SUBSTITUTE(SUBSTITUTE(SUBSTITUTE(J16,"220","o"),"210","p"),"200","q")</f>
        <v>q</v>
      </c>
      <c r="K18" s="86" t="str">
        <f>SUBSTITUTE(SUBSTITUTE(SUBSTITUTE(SUBSTITUTE(K16,"-",""),"320","r"),"310","s"),"300","t")</f>
        <v>s</v>
      </c>
      <c r="L18" s="86" t="str">
        <f>SUBSTITUTE(SUBSTITUTE(L17,"410","x"),"415","B")</f>
        <v>y</v>
      </c>
      <c r="M18" s="86" t="str">
        <f>SUBSTITUTE(SUBSTITUTE(SUBSTITUTE(SUBSTITUTE(SUBSTITUTE(M16,"-",""),"530","C"),"520","D"),"510","E"),"500","F")</f>
        <v>C</v>
      </c>
      <c r="N18" s="86" t="str">
        <f>SUBSTITUTE(SUBSTITUTE(SUBSTITUTE(SUBSTITUTE(SUBSTITUTE(SUBSTITUTE(N16,"-",""),"620","G"),"621","H"),"610","I"),"611","J"),"600","K")</f>
        <v>I</v>
      </c>
      <c r="O18" s="86" t="str">
        <f>SUBSTITUTE(SUBSTITUTE(SUBSTITUTE(SUBSTITUTE(SUBSTITUTE(O16,"-",""),"710","L"),"711","M"),"712","N"),"700","O")</f>
        <v>M</v>
      </c>
      <c r="P18" s="86" t="str">
        <f>SUBSTITUTE(SUBSTITUTE(SUBSTITUTE(SUBSTITUTE(SUBSTITUTE(SUBSTITUTE(SUBSTITUTE(P17,"141","h"),"142","i"),"130","j"),"131","k"),"132","l"),"110","m"),"100","n")</f>
        <v>a</v>
      </c>
      <c r="Q18" s="86" t="str">
        <f>SUBSTITUTE(SUBSTITUTE(SUBSTITUTE(Q16,"220","o"),"210","p"),"200","q")</f>
        <v>p</v>
      </c>
      <c r="R18" s="86" t="str">
        <f>SUBSTITUTE(SUBSTITUTE(SUBSTITUTE(SUBSTITUTE(R16,"-",""),"320","r"),"310","s"),"300","t")</f>
        <v>r</v>
      </c>
      <c r="S18" s="86" t="str">
        <f>SUBSTITUTE(SUBSTITUTE(S17,"410","x"),"415","B")</f>
        <v>u</v>
      </c>
      <c r="T18" s="86" t="str">
        <f>SUBSTITUTE(SUBSTITUTE(SUBSTITUTE(SUBSTITUTE(SUBSTITUTE(T16,"-",""),"530","C"),"520","D"),"510","E"),"500","F")</f>
        <v>C</v>
      </c>
      <c r="U18" s="86" t="str">
        <f>SUBSTITUTE(SUBSTITUTE(SUBSTITUTE(SUBSTITUTE(SUBSTITUTE(SUBSTITUTE(U16,"-",""),"620","G"),"621","H"),"610","I"),"611","J"),"600","K")</f>
        <v>G</v>
      </c>
      <c r="V18" s="86" t="str">
        <f>SUBSTITUTE(SUBSTITUTE(SUBSTITUTE(SUBSTITUTE(SUBSTITUTE(V16,"-",""),"710","L"),"711","M"),"712","N"),"700","O")</f>
        <v>L</v>
      </c>
      <c r="W18" s="98"/>
    </row>
    <row r="19" spans="1:23" ht="36" customHeight="1">
      <c r="A19" s="12" t="s">
        <v>2</v>
      </c>
      <c r="B19" s="87" t="str">
        <f aca="true" t="shared" si="0" ref="B19:V19">B18</f>
        <v>l</v>
      </c>
      <c r="C19" s="87" t="str">
        <f t="shared" si="0"/>
        <v>o</v>
      </c>
      <c r="D19" s="87" t="str">
        <f t="shared" si="0"/>
        <v>r</v>
      </c>
      <c r="E19" s="87" t="str">
        <f t="shared" si="0"/>
        <v>u</v>
      </c>
      <c r="F19" s="87" t="str">
        <f t="shared" si="0"/>
        <v>C</v>
      </c>
      <c r="G19" s="87" t="str">
        <f t="shared" si="0"/>
        <v>J</v>
      </c>
      <c r="H19" s="87" t="str">
        <f t="shared" si="0"/>
        <v>M</v>
      </c>
      <c r="I19" s="87" t="str">
        <f t="shared" si="0"/>
        <v>d</v>
      </c>
      <c r="J19" s="87" t="str">
        <f t="shared" si="0"/>
        <v>q</v>
      </c>
      <c r="K19" s="87" t="str">
        <f t="shared" si="0"/>
        <v>s</v>
      </c>
      <c r="L19" s="87" t="str">
        <f t="shared" si="0"/>
        <v>y</v>
      </c>
      <c r="M19" s="87" t="str">
        <f t="shared" si="0"/>
        <v>C</v>
      </c>
      <c r="N19" s="87" t="str">
        <f t="shared" si="0"/>
        <v>I</v>
      </c>
      <c r="O19" s="87" t="str">
        <f t="shared" si="0"/>
        <v>M</v>
      </c>
      <c r="P19" s="87" t="str">
        <f t="shared" si="0"/>
        <v>a</v>
      </c>
      <c r="Q19" s="87" t="str">
        <f t="shared" si="0"/>
        <v>p</v>
      </c>
      <c r="R19" s="87" t="str">
        <f t="shared" si="0"/>
        <v>r</v>
      </c>
      <c r="S19" s="87" t="str">
        <f t="shared" si="0"/>
        <v>u</v>
      </c>
      <c r="T19" s="87" t="str">
        <f t="shared" si="0"/>
        <v>C</v>
      </c>
      <c r="U19" s="87" t="str">
        <f t="shared" si="0"/>
        <v>G</v>
      </c>
      <c r="V19" s="87" t="str">
        <f t="shared" si="0"/>
        <v>L</v>
      </c>
      <c r="W19" s="99"/>
    </row>
    <row r="20" spans="1:23" ht="17.25" customHeight="1">
      <c r="A20" s="14" t="s">
        <v>170</v>
      </c>
      <c r="B20" s="165"/>
      <c r="C20" s="166"/>
      <c r="D20" s="166"/>
      <c r="E20" s="166"/>
      <c r="F20" s="166"/>
      <c r="G20" s="166"/>
      <c r="H20" s="167"/>
      <c r="I20" s="165"/>
      <c r="J20" s="166"/>
      <c r="K20" s="166"/>
      <c r="L20" s="166"/>
      <c r="M20" s="166"/>
      <c r="N20" s="166"/>
      <c r="O20" s="167"/>
      <c r="P20" s="165"/>
      <c r="Q20" s="166"/>
      <c r="R20" s="166"/>
      <c r="S20" s="166"/>
      <c r="T20" s="166"/>
      <c r="U20" s="166"/>
      <c r="V20" s="167"/>
      <c r="W20" s="100"/>
    </row>
    <row r="21" spans="1:23" ht="17.25" customHeight="1">
      <c r="A21" s="15" t="s">
        <v>360</v>
      </c>
      <c r="B21" s="165"/>
      <c r="C21" s="166"/>
      <c r="D21" s="166"/>
      <c r="E21" s="166"/>
      <c r="F21" s="166"/>
      <c r="G21" s="166"/>
      <c r="H21" s="167"/>
      <c r="I21" s="165"/>
      <c r="J21" s="166"/>
      <c r="K21" s="166"/>
      <c r="L21" s="166"/>
      <c r="M21" s="166"/>
      <c r="N21" s="166"/>
      <c r="O21" s="167"/>
      <c r="P21" s="165"/>
      <c r="Q21" s="166"/>
      <c r="R21" s="166"/>
      <c r="S21" s="166"/>
      <c r="T21" s="166"/>
      <c r="U21" s="166"/>
      <c r="V21" s="167"/>
      <c r="W21" s="100"/>
    </row>
    <row r="22" spans="1:23" ht="17.25" customHeight="1">
      <c r="A22" s="15" t="s">
        <v>171</v>
      </c>
      <c r="B22" s="165"/>
      <c r="C22" s="166"/>
      <c r="D22" s="166"/>
      <c r="E22" s="166"/>
      <c r="F22" s="166"/>
      <c r="G22" s="166"/>
      <c r="H22" s="167"/>
      <c r="I22" s="165"/>
      <c r="J22" s="166"/>
      <c r="K22" s="166"/>
      <c r="L22" s="166"/>
      <c r="M22" s="166"/>
      <c r="N22" s="166"/>
      <c r="O22" s="167"/>
      <c r="P22" s="165"/>
      <c r="Q22" s="166"/>
      <c r="R22" s="166"/>
      <c r="S22" s="166"/>
      <c r="T22" s="166"/>
      <c r="U22" s="166"/>
      <c r="V22" s="167"/>
      <c r="W22" s="100"/>
    </row>
    <row r="23" spans="1:23" ht="17.25" customHeight="1">
      <c r="A23" s="15" t="s">
        <v>172</v>
      </c>
      <c r="B23" s="165"/>
      <c r="C23" s="166"/>
      <c r="D23" s="166"/>
      <c r="E23" s="166"/>
      <c r="F23" s="166"/>
      <c r="G23" s="166"/>
      <c r="H23" s="167"/>
      <c r="I23" s="165"/>
      <c r="J23" s="166"/>
      <c r="K23" s="166"/>
      <c r="L23" s="166"/>
      <c r="M23" s="166"/>
      <c r="N23" s="166"/>
      <c r="O23" s="167"/>
      <c r="P23" s="165"/>
      <c r="Q23" s="166"/>
      <c r="R23" s="166"/>
      <c r="S23" s="166"/>
      <c r="T23" s="166"/>
      <c r="U23" s="166"/>
      <c r="V23" s="167"/>
      <c r="W23" s="100"/>
    </row>
    <row r="24" spans="1:23" ht="17.25" customHeight="1">
      <c r="A24" s="15" t="s">
        <v>173</v>
      </c>
      <c r="B24" s="165"/>
      <c r="C24" s="166"/>
      <c r="D24" s="166"/>
      <c r="E24" s="166"/>
      <c r="F24" s="166"/>
      <c r="G24" s="166"/>
      <c r="H24" s="167"/>
      <c r="I24" s="165"/>
      <c r="J24" s="166"/>
      <c r="K24" s="166"/>
      <c r="L24" s="166"/>
      <c r="M24" s="166"/>
      <c r="N24" s="166"/>
      <c r="O24" s="167"/>
      <c r="P24" s="165"/>
      <c r="Q24" s="166"/>
      <c r="R24" s="166"/>
      <c r="S24" s="166"/>
      <c r="T24" s="166"/>
      <c r="U24" s="166"/>
      <c r="V24" s="167"/>
      <c r="W24" s="100"/>
    </row>
    <row r="25" spans="1:23" ht="17.25" customHeight="1">
      <c r="A25" s="17" t="s">
        <v>174</v>
      </c>
      <c r="B25" s="165"/>
      <c r="C25" s="166"/>
      <c r="D25" s="166"/>
      <c r="E25" s="166"/>
      <c r="F25" s="166"/>
      <c r="G25" s="166"/>
      <c r="H25" s="167"/>
      <c r="I25" s="165"/>
      <c r="J25" s="166"/>
      <c r="K25" s="166"/>
      <c r="L25" s="166"/>
      <c r="M25" s="166"/>
      <c r="N25" s="166"/>
      <c r="O25" s="167"/>
      <c r="P25" s="165"/>
      <c r="Q25" s="166"/>
      <c r="R25" s="166"/>
      <c r="S25" s="166"/>
      <c r="T25" s="166"/>
      <c r="U25" s="166"/>
      <c r="V25" s="167"/>
      <c r="W25" s="100"/>
    </row>
    <row r="26" spans="1:23" ht="17.25" customHeight="1">
      <c r="A26" s="15"/>
      <c r="B26" s="168"/>
      <c r="C26" s="169"/>
      <c r="D26" s="169"/>
      <c r="E26" s="169"/>
      <c r="F26" s="169"/>
      <c r="G26" s="169"/>
      <c r="H26" s="170"/>
      <c r="I26" s="168"/>
      <c r="J26" s="169"/>
      <c r="K26" s="169"/>
      <c r="L26" s="169"/>
      <c r="M26" s="169"/>
      <c r="N26" s="169"/>
      <c r="O26" s="170"/>
      <c r="P26" s="168"/>
      <c r="Q26" s="169"/>
      <c r="R26" s="169"/>
      <c r="S26" s="169"/>
      <c r="T26" s="169"/>
      <c r="U26" s="169"/>
      <c r="V26" s="170"/>
      <c r="W26" s="101"/>
    </row>
    <row r="27" spans="1:23" ht="17.25" customHeight="1">
      <c r="A27" s="15"/>
      <c r="B27" s="168"/>
      <c r="C27" s="169"/>
      <c r="D27" s="169"/>
      <c r="E27" s="169"/>
      <c r="F27" s="169"/>
      <c r="G27" s="169"/>
      <c r="H27" s="170"/>
      <c r="I27" s="168"/>
      <c r="J27" s="169"/>
      <c r="K27" s="169"/>
      <c r="L27" s="169"/>
      <c r="M27" s="169"/>
      <c r="N27" s="169"/>
      <c r="O27" s="170"/>
      <c r="P27" s="168"/>
      <c r="Q27" s="169"/>
      <c r="R27" s="169"/>
      <c r="S27" s="169"/>
      <c r="T27" s="169"/>
      <c r="U27" s="169"/>
      <c r="V27" s="170"/>
      <c r="W27" s="101"/>
    </row>
    <row r="28" spans="1:23" ht="17.25" customHeight="1">
      <c r="A28" s="15"/>
      <c r="B28" s="168"/>
      <c r="C28" s="169"/>
      <c r="D28" s="169"/>
      <c r="E28" s="169"/>
      <c r="F28" s="169"/>
      <c r="G28" s="169"/>
      <c r="H28" s="170"/>
      <c r="I28" s="168"/>
      <c r="J28" s="169"/>
      <c r="K28" s="169"/>
      <c r="L28" s="169"/>
      <c r="M28" s="169"/>
      <c r="N28" s="169"/>
      <c r="O28" s="170"/>
      <c r="P28" s="168"/>
      <c r="Q28" s="169"/>
      <c r="R28" s="169"/>
      <c r="S28" s="169"/>
      <c r="T28" s="169"/>
      <c r="U28" s="169"/>
      <c r="V28" s="170"/>
      <c r="W28" s="101"/>
    </row>
    <row r="29" spans="1:23" ht="17.25" customHeight="1">
      <c r="A29" s="12" t="s">
        <v>166</v>
      </c>
      <c r="B29" s="160"/>
      <c r="C29" s="174"/>
      <c r="D29" s="174"/>
      <c r="E29" s="174"/>
      <c r="F29" s="174"/>
      <c r="G29" s="174"/>
      <c r="H29" s="161"/>
      <c r="I29" s="160"/>
      <c r="J29" s="174"/>
      <c r="K29" s="174"/>
      <c r="L29" s="174"/>
      <c r="M29" s="174"/>
      <c r="N29" s="174"/>
      <c r="O29" s="161"/>
      <c r="P29" s="160"/>
      <c r="Q29" s="174"/>
      <c r="R29" s="174"/>
      <c r="S29" s="174"/>
      <c r="T29" s="174"/>
      <c r="U29" s="174"/>
      <c r="V29" s="161"/>
      <c r="W29" s="102"/>
    </row>
    <row r="30" spans="1:23" ht="17.25" customHeight="1">
      <c r="A30" s="12" t="s">
        <v>167</v>
      </c>
      <c r="B30" s="160"/>
      <c r="C30" s="174"/>
      <c r="D30" s="174"/>
      <c r="E30" s="174"/>
      <c r="F30" s="174"/>
      <c r="G30" s="174"/>
      <c r="H30" s="161"/>
      <c r="I30" s="160"/>
      <c r="J30" s="174"/>
      <c r="K30" s="174"/>
      <c r="L30" s="174"/>
      <c r="M30" s="174"/>
      <c r="N30" s="174"/>
      <c r="O30" s="161"/>
      <c r="P30" s="160"/>
      <c r="Q30" s="174"/>
      <c r="R30" s="174"/>
      <c r="S30" s="174"/>
      <c r="T30" s="174"/>
      <c r="U30" s="174"/>
      <c r="V30" s="161"/>
      <c r="W30" s="102"/>
    </row>
    <row r="31" spans="1:23" ht="17.25" customHeight="1">
      <c r="A31" s="12" t="s">
        <v>168</v>
      </c>
      <c r="B31" s="160"/>
      <c r="C31" s="174"/>
      <c r="D31" s="174"/>
      <c r="E31" s="174"/>
      <c r="F31" s="174"/>
      <c r="G31" s="145">
        <f>LEN(H31)</f>
        <v>7</v>
      </c>
      <c r="H31" s="91" t="str">
        <f>B19&amp;C19&amp;D19&amp;E19&amp;F19&amp;G19&amp;H19</f>
        <v>loruCJM</v>
      </c>
      <c r="I31" s="160"/>
      <c r="J31" s="174"/>
      <c r="K31" s="174"/>
      <c r="L31" s="174"/>
      <c r="M31" s="174"/>
      <c r="N31" s="145">
        <f>LEN(O31)</f>
        <v>7</v>
      </c>
      <c r="O31" s="91" t="str">
        <f>I19&amp;J19&amp;K19&amp;L19&amp;M19&amp;N19&amp;O19</f>
        <v>dqsyCIM</v>
      </c>
      <c r="P31" s="160"/>
      <c r="Q31" s="174"/>
      <c r="R31" s="174"/>
      <c r="S31" s="174"/>
      <c r="T31" s="174"/>
      <c r="U31" s="145">
        <f>LEN(V31)</f>
        <v>7</v>
      </c>
      <c r="V31" s="91" t="str">
        <f>P19&amp;Q19&amp;R19&amp;S19&amp;T19&amp;U19&amp;V19</f>
        <v>apruCGL</v>
      </c>
      <c r="W31" s="103"/>
    </row>
    <row r="33" spans="1:17" ht="13.5">
      <c r="A33" s="56" t="s">
        <v>363</v>
      </c>
      <c r="Q33" s="56" t="s">
        <v>222</v>
      </c>
    </row>
  </sheetData>
  <sheetProtection sheet="1"/>
  <mergeCells count="87">
    <mergeCell ref="B31:F31"/>
    <mergeCell ref="I31:M31"/>
    <mergeCell ref="P31:T31"/>
    <mergeCell ref="B29:H29"/>
    <mergeCell ref="I29:O29"/>
    <mergeCell ref="P29:V29"/>
    <mergeCell ref="B30:H30"/>
    <mergeCell ref="I30:O30"/>
    <mergeCell ref="P30:V30"/>
    <mergeCell ref="B27:H27"/>
    <mergeCell ref="I27:O27"/>
    <mergeCell ref="P27:V27"/>
    <mergeCell ref="B28:H28"/>
    <mergeCell ref="I28:O28"/>
    <mergeCell ref="P28:V28"/>
    <mergeCell ref="B23:H23"/>
    <mergeCell ref="I23:O23"/>
    <mergeCell ref="P23:V23"/>
    <mergeCell ref="B24:H24"/>
    <mergeCell ref="I24:O24"/>
    <mergeCell ref="P24:V24"/>
    <mergeCell ref="R14:U14"/>
    <mergeCell ref="R12:U12"/>
    <mergeCell ref="D13:G13"/>
    <mergeCell ref="I13:J13"/>
    <mergeCell ref="K13:N13"/>
    <mergeCell ref="P13:Q13"/>
    <mergeCell ref="R13:U13"/>
    <mergeCell ref="R10:U10"/>
    <mergeCell ref="D11:G11"/>
    <mergeCell ref="I11:J11"/>
    <mergeCell ref="K11:N11"/>
    <mergeCell ref="P11:Q11"/>
    <mergeCell ref="R11:U11"/>
    <mergeCell ref="R8:U8"/>
    <mergeCell ref="D9:G9"/>
    <mergeCell ref="I9:J9"/>
    <mergeCell ref="K9:N9"/>
    <mergeCell ref="P9:Q9"/>
    <mergeCell ref="R9:U9"/>
    <mergeCell ref="K8:N8"/>
    <mergeCell ref="P8:Q8"/>
    <mergeCell ref="P4:U4"/>
    <mergeCell ref="D7:G7"/>
    <mergeCell ref="I7:J7"/>
    <mergeCell ref="K7:N7"/>
    <mergeCell ref="P7:Q7"/>
    <mergeCell ref="R7:U7"/>
    <mergeCell ref="B4:G4"/>
    <mergeCell ref="I4:N4"/>
    <mergeCell ref="B25:H25"/>
    <mergeCell ref="I25:O25"/>
    <mergeCell ref="P25:V25"/>
    <mergeCell ref="B26:H26"/>
    <mergeCell ref="I26:O26"/>
    <mergeCell ref="P26:V26"/>
    <mergeCell ref="B21:H21"/>
    <mergeCell ref="I21:O21"/>
    <mergeCell ref="P21:V21"/>
    <mergeCell ref="B22:H22"/>
    <mergeCell ref="B20:H20"/>
    <mergeCell ref="I20:O20"/>
    <mergeCell ref="P20:V20"/>
    <mergeCell ref="I22:O22"/>
    <mergeCell ref="P22:V22"/>
    <mergeCell ref="B14:C14"/>
    <mergeCell ref="D14:G14"/>
    <mergeCell ref="I14:J14"/>
    <mergeCell ref="K14:N14"/>
    <mergeCell ref="P14:Q14"/>
    <mergeCell ref="B13:C13"/>
    <mergeCell ref="B12:C12"/>
    <mergeCell ref="D12:G12"/>
    <mergeCell ref="I12:J12"/>
    <mergeCell ref="K12:N12"/>
    <mergeCell ref="P12:Q12"/>
    <mergeCell ref="B11:C11"/>
    <mergeCell ref="B10:C10"/>
    <mergeCell ref="D10:G10"/>
    <mergeCell ref="I10:J10"/>
    <mergeCell ref="K10:N10"/>
    <mergeCell ref="P10:Q10"/>
    <mergeCell ref="B7:C7"/>
    <mergeCell ref="B9:C9"/>
    <mergeCell ref="B8:C8"/>
    <mergeCell ref="D8:G8"/>
    <mergeCell ref="I8:J8"/>
  </mergeCells>
  <dataValidations count="8"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20:B28 P20:P28 I20:I28">
      <formula1>LENB(B20)&lt;=24</formula1>
    </dataValidation>
    <dataValidation type="list" allowBlank="1" showInputMessage="1" showErrorMessage="1" sqref="I16 P16 B16">
      <formula1>"190,170,160,161,150,151,140,141,142,130,131,132,110,100"</formula1>
    </dataValidation>
    <dataValidation type="list" allowBlank="1" showInputMessage="1" showErrorMessage="1" sqref="J16 Q16 C16">
      <formula1>"220,210,200"</formula1>
    </dataValidation>
    <dataValidation type="list" allowBlank="1" showInputMessage="1" showErrorMessage="1" sqref="K16 R16 D16">
      <formula1>"-,320,310,300"</formula1>
    </dataValidation>
    <dataValidation type="list" allowBlank="1" showInputMessage="1" showErrorMessage="1" sqref="L16 S16 E16">
      <formula1>"-,440,445,430,435,420,425,410,415"</formula1>
    </dataValidation>
    <dataValidation type="list" allowBlank="1" showInputMessage="1" showErrorMessage="1" sqref="M16 T16 F16">
      <formula1>"-,530,520,510,500"</formula1>
    </dataValidation>
    <dataValidation type="list" allowBlank="1" showInputMessage="1" showErrorMessage="1" sqref="N16 U16 G16">
      <formula1>"-,620,621,610,611,600"</formula1>
    </dataValidation>
    <dataValidation type="list" allowBlank="1" showInputMessage="1" showErrorMessage="1" sqref="O16 V16:W16 H16">
      <formula1>"-,710,711,712,700"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J30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4.5" style="1" customWidth="1"/>
    <col min="2" max="3" width="8.69921875" style="1" customWidth="1"/>
    <col min="4" max="4" width="18.69921875" style="1" customWidth="1"/>
    <col min="5" max="5" width="9.69921875" style="1" customWidth="1"/>
    <col min="6" max="6" width="8.796875" style="1" customWidth="1"/>
    <col min="7" max="8" width="8.69921875" style="1" customWidth="1"/>
    <col min="9" max="9" width="18.69921875" style="1" customWidth="1"/>
    <col min="10" max="10" width="9.69921875" style="1" customWidth="1"/>
    <col min="11" max="16384" width="8.796875" style="1" customWidth="1"/>
  </cols>
  <sheetData>
    <row r="1" spans="2:8" ht="42.75" customHeight="1">
      <c r="B1" s="7"/>
      <c r="C1" s="6" t="s">
        <v>267</v>
      </c>
      <c r="D1" s="5"/>
      <c r="E1" s="5"/>
      <c r="F1" s="5"/>
      <c r="G1" s="5"/>
      <c r="H1" s="5"/>
    </row>
    <row r="2" spans="2:7" ht="42.75" customHeight="1">
      <c r="B2" s="129" t="s">
        <v>274</v>
      </c>
      <c r="G2" s="129" t="s">
        <v>287</v>
      </c>
    </row>
    <row r="3" spans="2:10" ht="42.75" customHeight="1">
      <c r="B3" s="123" t="s">
        <v>224</v>
      </c>
      <c r="C3" s="124" t="s">
        <v>4</v>
      </c>
      <c r="D3" s="124" t="s">
        <v>3</v>
      </c>
      <c r="E3" s="124" t="s">
        <v>225</v>
      </c>
      <c r="G3" s="123" t="s">
        <v>224</v>
      </c>
      <c r="H3" s="124" t="s">
        <v>4</v>
      </c>
      <c r="I3" s="124" t="s">
        <v>3</v>
      </c>
      <c r="J3" s="124" t="s">
        <v>225</v>
      </c>
    </row>
    <row r="4" spans="2:10" ht="42.75" customHeight="1">
      <c r="B4" s="120" t="s">
        <v>226</v>
      </c>
      <c r="C4" s="121" t="s">
        <v>239</v>
      </c>
      <c r="D4" s="4" t="s">
        <v>255</v>
      </c>
      <c r="E4" s="4"/>
      <c r="G4" s="125" t="s">
        <v>288</v>
      </c>
      <c r="H4" s="121" t="s">
        <v>296</v>
      </c>
      <c r="I4" s="4" t="s">
        <v>304</v>
      </c>
      <c r="J4" s="4"/>
    </row>
    <row r="5" spans="2:10" ht="42.75" customHeight="1">
      <c r="B5" s="120" t="s">
        <v>227</v>
      </c>
      <c r="C5" s="121" t="s">
        <v>240</v>
      </c>
      <c r="D5" s="4" t="s">
        <v>256</v>
      </c>
      <c r="E5" s="138" t="s">
        <v>356</v>
      </c>
      <c r="G5" s="125" t="s">
        <v>289</v>
      </c>
      <c r="H5" s="121" t="s">
        <v>297</v>
      </c>
      <c r="I5" s="4" t="s">
        <v>305</v>
      </c>
      <c r="J5" s="4"/>
    </row>
    <row r="6" spans="2:10" ht="42.75" customHeight="1">
      <c r="B6" s="120" t="s">
        <v>228</v>
      </c>
      <c r="C6" s="121" t="s">
        <v>241</v>
      </c>
      <c r="D6" s="4" t="s">
        <v>257</v>
      </c>
      <c r="E6" s="4"/>
      <c r="G6" s="125" t="s">
        <v>290</v>
      </c>
      <c r="H6" s="121" t="s">
        <v>298</v>
      </c>
      <c r="I6" s="4" t="s">
        <v>306</v>
      </c>
      <c r="J6" s="138" t="s">
        <v>356</v>
      </c>
    </row>
    <row r="7" spans="2:10" ht="42.75" customHeight="1">
      <c r="B7" s="120" t="s">
        <v>229</v>
      </c>
      <c r="C7" s="121" t="s">
        <v>242</v>
      </c>
      <c r="D7" s="4" t="s">
        <v>258</v>
      </c>
      <c r="E7" s="138" t="s">
        <v>356</v>
      </c>
      <c r="G7" s="125" t="s">
        <v>291</v>
      </c>
      <c r="H7" s="121" t="s">
        <v>299</v>
      </c>
      <c r="I7" s="4" t="s">
        <v>307</v>
      </c>
      <c r="J7" s="138" t="s">
        <v>356</v>
      </c>
    </row>
    <row r="8" spans="2:10" ht="42.75" customHeight="1">
      <c r="B8" s="120" t="s">
        <v>230</v>
      </c>
      <c r="C8" s="121" t="s">
        <v>243</v>
      </c>
      <c r="D8" s="4" t="s">
        <v>259</v>
      </c>
      <c r="E8" s="138" t="s">
        <v>356</v>
      </c>
      <c r="G8" s="125" t="s">
        <v>292</v>
      </c>
      <c r="H8" s="121" t="s">
        <v>300</v>
      </c>
      <c r="I8" s="4" t="s">
        <v>308</v>
      </c>
      <c r="J8" s="4"/>
    </row>
    <row r="9" spans="2:10" ht="42.75" customHeight="1">
      <c r="B9" s="120" t="s">
        <v>231</v>
      </c>
      <c r="C9" s="121" t="s">
        <v>244</v>
      </c>
      <c r="D9" s="4" t="s">
        <v>260</v>
      </c>
      <c r="E9" s="138" t="s">
        <v>356</v>
      </c>
      <c r="G9" s="125" t="s">
        <v>293</v>
      </c>
      <c r="H9" s="121" t="s">
        <v>301</v>
      </c>
      <c r="I9" s="4" t="s">
        <v>309</v>
      </c>
      <c r="J9" s="4"/>
    </row>
    <row r="10" spans="2:10" ht="42.75" customHeight="1">
      <c r="B10" s="120" t="s">
        <v>232</v>
      </c>
      <c r="C10" s="121" t="s">
        <v>245</v>
      </c>
      <c r="D10" s="4" t="s">
        <v>261</v>
      </c>
      <c r="E10" s="4"/>
      <c r="G10" s="125" t="s">
        <v>294</v>
      </c>
      <c r="H10" s="121" t="s">
        <v>302</v>
      </c>
      <c r="I10" s="4" t="s">
        <v>310</v>
      </c>
      <c r="J10" s="138" t="s">
        <v>356</v>
      </c>
    </row>
    <row r="11" spans="2:10" ht="42.75" customHeight="1">
      <c r="B11" s="120" t="s">
        <v>233</v>
      </c>
      <c r="C11" s="121" t="s">
        <v>246</v>
      </c>
      <c r="D11" s="4" t="s">
        <v>262</v>
      </c>
      <c r="E11" s="4"/>
      <c r="G11" s="125" t="s">
        <v>295</v>
      </c>
      <c r="H11" s="121" t="s">
        <v>303</v>
      </c>
      <c r="I11" s="4" t="s">
        <v>311</v>
      </c>
      <c r="J11" s="138" t="s">
        <v>356</v>
      </c>
    </row>
    <row r="12" spans="2:10" ht="42.75" customHeight="1">
      <c r="B12" s="120" t="s">
        <v>234</v>
      </c>
      <c r="C12" s="121" t="s">
        <v>247</v>
      </c>
      <c r="D12" s="4" t="s">
        <v>263</v>
      </c>
      <c r="E12" s="138" t="s">
        <v>356</v>
      </c>
      <c r="G12" s="135" t="s">
        <v>314</v>
      </c>
      <c r="H12" s="128"/>
      <c r="I12" s="126"/>
      <c r="J12" s="127"/>
    </row>
    <row r="13" spans="2:10" ht="42.75" customHeight="1">
      <c r="B13" s="120" t="s">
        <v>235</v>
      </c>
      <c r="C13" s="121" t="s">
        <v>248</v>
      </c>
      <c r="D13" s="4" t="s">
        <v>264</v>
      </c>
      <c r="E13" s="138" t="s">
        <v>356</v>
      </c>
      <c r="G13" s="123" t="s">
        <v>224</v>
      </c>
      <c r="H13" s="124" t="s">
        <v>4</v>
      </c>
      <c r="I13" s="124" t="s">
        <v>3</v>
      </c>
      <c r="J13" s="124" t="s">
        <v>225</v>
      </c>
    </row>
    <row r="14" spans="2:10" ht="42.75" customHeight="1">
      <c r="B14" s="120" t="s">
        <v>236</v>
      </c>
      <c r="C14" s="121" t="s">
        <v>249</v>
      </c>
      <c r="D14" s="4" t="s">
        <v>265</v>
      </c>
      <c r="E14" s="4"/>
      <c r="G14" s="125" t="s">
        <v>317</v>
      </c>
      <c r="H14" s="121" t="s">
        <v>330</v>
      </c>
      <c r="I14" s="4" t="s">
        <v>343</v>
      </c>
      <c r="J14" s="4"/>
    </row>
    <row r="15" spans="2:10" ht="42.75" customHeight="1">
      <c r="B15" s="120" t="s">
        <v>237</v>
      </c>
      <c r="C15" s="121" t="s">
        <v>250</v>
      </c>
      <c r="D15" s="4" t="s">
        <v>254</v>
      </c>
      <c r="E15" s="138" t="s">
        <v>356</v>
      </c>
      <c r="G15" s="125" t="s">
        <v>318</v>
      </c>
      <c r="H15" s="121" t="s">
        <v>331</v>
      </c>
      <c r="I15" s="4" t="s">
        <v>344</v>
      </c>
      <c r="J15" s="4"/>
    </row>
    <row r="16" spans="2:10" ht="42.75" customHeight="1">
      <c r="B16" s="120" t="s">
        <v>238</v>
      </c>
      <c r="C16" s="121" t="s">
        <v>251</v>
      </c>
      <c r="D16" s="4" t="s">
        <v>253</v>
      </c>
      <c r="E16" s="4"/>
      <c r="G16" s="125" t="s">
        <v>319</v>
      </c>
      <c r="H16" s="121" t="s">
        <v>332</v>
      </c>
      <c r="I16" s="4" t="s">
        <v>345</v>
      </c>
      <c r="J16" s="4"/>
    </row>
    <row r="17" spans="2:10" ht="42.75" customHeight="1">
      <c r="B17" s="122">
        <v>100</v>
      </c>
      <c r="C17" s="121" t="s">
        <v>252</v>
      </c>
      <c r="D17" s="4" t="s">
        <v>266</v>
      </c>
      <c r="E17" s="3"/>
      <c r="G17" s="125" t="s">
        <v>320</v>
      </c>
      <c r="H17" s="121" t="s">
        <v>333</v>
      </c>
      <c r="I17" s="4" t="s">
        <v>346</v>
      </c>
      <c r="J17" s="4"/>
    </row>
    <row r="18" spans="2:10" ht="42.75" customHeight="1">
      <c r="B18" s="129" t="s">
        <v>312</v>
      </c>
      <c r="G18" s="134" t="s">
        <v>315</v>
      </c>
      <c r="H18" s="126"/>
      <c r="I18" s="126"/>
      <c r="J18" s="126"/>
    </row>
    <row r="19" spans="2:10" ht="42.75" customHeight="1">
      <c r="B19" s="123" t="s">
        <v>224</v>
      </c>
      <c r="C19" s="124" t="s">
        <v>4</v>
      </c>
      <c r="D19" s="124" t="s">
        <v>3</v>
      </c>
      <c r="E19" s="124" t="s">
        <v>225</v>
      </c>
      <c r="G19" s="123" t="s">
        <v>224</v>
      </c>
      <c r="H19" s="124" t="s">
        <v>4</v>
      </c>
      <c r="I19" s="124" t="s">
        <v>3</v>
      </c>
      <c r="J19" s="124" t="s">
        <v>225</v>
      </c>
    </row>
    <row r="20" spans="2:10" ht="42.75" customHeight="1">
      <c r="B20" s="120" t="s">
        <v>271</v>
      </c>
      <c r="C20" s="121" t="s">
        <v>268</v>
      </c>
      <c r="D20" s="4" t="s">
        <v>278</v>
      </c>
      <c r="E20" s="2"/>
      <c r="G20" s="125" t="s">
        <v>321</v>
      </c>
      <c r="H20" s="137" t="s">
        <v>334</v>
      </c>
      <c r="I20" s="4" t="s">
        <v>347</v>
      </c>
      <c r="J20" s="4"/>
    </row>
    <row r="21" spans="2:10" ht="42.75" customHeight="1">
      <c r="B21" s="120" t="s">
        <v>272</v>
      </c>
      <c r="C21" s="121" t="s">
        <v>269</v>
      </c>
      <c r="D21" s="4" t="s">
        <v>279</v>
      </c>
      <c r="E21" s="138" t="s">
        <v>356</v>
      </c>
      <c r="G21" s="125" t="s">
        <v>322</v>
      </c>
      <c r="H21" s="137" t="s">
        <v>335</v>
      </c>
      <c r="I21" s="4" t="s">
        <v>348</v>
      </c>
      <c r="J21" s="138" t="s">
        <v>356</v>
      </c>
    </row>
    <row r="22" spans="2:10" ht="42.75" customHeight="1">
      <c r="B22" s="120" t="s">
        <v>273</v>
      </c>
      <c r="C22" s="121" t="s">
        <v>270</v>
      </c>
      <c r="D22" s="4" t="s">
        <v>280</v>
      </c>
      <c r="E22" s="2"/>
      <c r="G22" s="125" t="s">
        <v>323</v>
      </c>
      <c r="H22" s="137" t="s">
        <v>336</v>
      </c>
      <c r="I22" s="4" t="s">
        <v>349</v>
      </c>
      <c r="J22" s="4"/>
    </row>
    <row r="23" spans="2:10" ht="42.75" customHeight="1">
      <c r="B23" s="136" t="s">
        <v>313</v>
      </c>
      <c r="C23" s="130"/>
      <c r="D23" s="131"/>
      <c r="E23" s="132"/>
      <c r="G23" s="125" t="s">
        <v>324</v>
      </c>
      <c r="H23" s="137" t="s">
        <v>337</v>
      </c>
      <c r="I23" s="4" t="s">
        <v>350</v>
      </c>
      <c r="J23" s="138" t="s">
        <v>356</v>
      </c>
    </row>
    <row r="24" spans="2:10" ht="42.75" customHeight="1">
      <c r="B24" s="123" t="s">
        <v>224</v>
      </c>
      <c r="C24" s="124" t="s">
        <v>4</v>
      </c>
      <c r="D24" s="124" t="s">
        <v>3</v>
      </c>
      <c r="E24" s="124" t="s">
        <v>225</v>
      </c>
      <c r="G24" s="125" t="s">
        <v>325</v>
      </c>
      <c r="H24" s="137" t="s">
        <v>338</v>
      </c>
      <c r="I24" s="4" t="s">
        <v>351</v>
      </c>
      <c r="J24" s="4"/>
    </row>
    <row r="25" spans="2:10" ht="43.5" customHeight="1">
      <c r="B25" s="125" t="s">
        <v>284</v>
      </c>
      <c r="C25" s="121" t="s">
        <v>275</v>
      </c>
      <c r="D25" s="4" t="s">
        <v>281</v>
      </c>
      <c r="E25" s="138" t="s">
        <v>356</v>
      </c>
      <c r="G25" s="134" t="s">
        <v>316</v>
      </c>
      <c r="H25" s="126"/>
      <c r="I25" s="126"/>
      <c r="J25" s="126"/>
    </row>
    <row r="26" spans="2:10" ht="43.5" customHeight="1">
      <c r="B26" s="125" t="s">
        <v>285</v>
      </c>
      <c r="C26" s="121" t="s">
        <v>276</v>
      </c>
      <c r="D26" s="4" t="s">
        <v>282</v>
      </c>
      <c r="E26" s="138" t="s">
        <v>356</v>
      </c>
      <c r="G26" s="123" t="s">
        <v>224</v>
      </c>
      <c r="H26" s="124" t="s">
        <v>4</v>
      </c>
      <c r="I26" s="124" t="s">
        <v>3</v>
      </c>
      <c r="J26" s="124" t="s">
        <v>225</v>
      </c>
    </row>
    <row r="27" spans="2:10" ht="43.5" customHeight="1">
      <c r="B27" s="125" t="s">
        <v>286</v>
      </c>
      <c r="C27" s="121" t="s">
        <v>277</v>
      </c>
      <c r="D27" s="4" t="s">
        <v>283</v>
      </c>
      <c r="E27" s="138" t="s">
        <v>356</v>
      </c>
      <c r="G27" s="125" t="s">
        <v>326</v>
      </c>
      <c r="H27" s="137" t="s">
        <v>339</v>
      </c>
      <c r="I27" s="4" t="s">
        <v>352</v>
      </c>
      <c r="J27" s="138" t="s">
        <v>356</v>
      </c>
    </row>
    <row r="28" spans="2:10" ht="43.5" customHeight="1">
      <c r="B28" s="133"/>
      <c r="C28" s="130"/>
      <c r="D28" s="131"/>
      <c r="E28" s="132"/>
      <c r="G28" s="125" t="s">
        <v>327</v>
      </c>
      <c r="H28" s="137" t="s">
        <v>340</v>
      </c>
      <c r="I28" s="4" t="s">
        <v>353</v>
      </c>
      <c r="J28" s="138" t="s">
        <v>356</v>
      </c>
    </row>
    <row r="29" spans="7:10" ht="45">
      <c r="G29" s="125" t="s">
        <v>328</v>
      </c>
      <c r="H29" s="137" t="s">
        <v>341</v>
      </c>
      <c r="I29" s="4" t="s">
        <v>354</v>
      </c>
      <c r="J29" s="138" t="s">
        <v>356</v>
      </c>
    </row>
    <row r="30" spans="7:10" ht="45">
      <c r="G30" s="125" t="s">
        <v>329</v>
      </c>
      <c r="H30" s="137" t="s">
        <v>342</v>
      </c>
      <c r="I30" s="4" t="s">
        <v>355</v>
      </c>
      <c r="J30" s="138" t="s">
        <v>356</v>
      </c>
    </row>
    <row r="33" ht="17.25" customHeight="1"/>
    <row r="34" ht="17.25" customHeight="1"/>
    <row r="38" ht="17.25" customHeight="1"/>
    <row r="39" ht="22.5" customHeight="1"/>
    <row r="46" ht="17.25" customHeight="1"/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C134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1.69921875" style="8" customWidth="1"/>
    <col min="2" max="7" width="3.3984375" style="9" customWidth="1"/>
    <col min="8" max="28" width="3.3984375" style="8" customWidth="1"/>
    <col min="29" max="16384" width="8.796875" style="8" customWidth="1"/>
  </cols>
  <sheetData>
    <row r="1" spans="1:2" ht="21">
      <c r="A1" s="11"/>
      <c r="B1" s="51" t="s">
        <v>199</v>
      </c>
    </row>
    <row r="2" spans="1:2" ht="12" customHeight="1">
      <c r="A2" s="11"/>
      <c r="B2" s="11"/>
    </row>
    <row r="3" spans="2:29" ht="17.25">
      <c r="B3" s="49" t="s">
        <v>160</v>
      </c>
      <c r="C3" s="49"/>
      <c r="D3" s="49"/>
      <c r="E3" s="49"/>
      <c r="F3" s="49"/>
      <c r="G3" s="49"/>
      <c r="H3" s="50"/>
      <c r="I3" s="50" t="s">
        <v>159</v>
      </c>
      <c r="J3" s="50"/>
      <c r="K3" s="50"/>
      <c r="L3" s="50"/>
      <c r="M3" s="50"/>
      <c r="N3" s="50"/>
      <c r="O3" s="50"/>
      <c r="P3" s="50" t="s">
        <v>158</v>
      </c>
      <c r="Q3" s="50"/>
      <c r="R3" s="50"/>
      <c r="S3" s="50"/>
      <c r="T3" s="50"/>
      <c r="U3" s="50"/>
      <c r="V3" s="50"/>
      <c r="W3" s="50" t="s">
        <v>157</v>
      </c>
      <c r="X3" s="50"/>
      <c r="Y3" s="50"/>
      <c r="Z3" s="50"/>
      <c r="AA3" s="50"/>
      <c r="AB3" s="50"/>
      <c r="AC3" s="48"/>
    </row>
    <row r="4" spans="2:28" ht="17.25" customHeight="1">
      <c r="B4" s="184"/>
      <c r="C4" s="185"/>
      <c r="D4" s="185"/>
      <c r="E4" s="185"/>
      <c r="F4" s="185"/>
      <c r="G4" s="186"/>
      <c r="I4" s="184"/>
      <c r="J4" s="185"/>
      <c r="K4" s="185"/>
      <c r="L4" s="185"/>
      <c r="M4" s="185"/>
      <c r="N4" s="186"/>
      <c r="P4" s="184"/>
      <c r="Q4" s="185"/>
      <c r="R4" s="185"/>
      <c r="S4" s="185"/>
      <c r="T4" s="185"/>
      <c r="U4" s="186"/>
      <c r="W4" s="184"/>
      <c r="X4" s="185"/>
      <c r="Y4" s="185"/>
      <c r="Z4" s="185"/>
      <c r="AA4" s="185"/>
      <c r="AB4" s="186"/>
    </row>
    <row r="5" spans="2:28" ht="12">
      <c r="B5" s="187" t="s">
        <v>198</v>
      </c>
      <c r="C5" s="188"/>
      <c r="D5" s="188"/>
      <c r="E5" s="188"/>
      <c r="F5" s="188"/>
      <c r="G5" s="189"/>
      <c r="I5" s="181" t="s">
        <v>357</v>
      </c>
      <c r="J5" s="182"/>
      <c r="K5" s="182"/>
      <c r="L5" s="182"/>
      <c r="M5" s="182"/>
      <c r="N5" s="183"/>
      <c r="P5" s="181" t="s">
        <v>156</v>
      </c>
      <c r="Q5" s="182"/>
      <c r="R5" s="182"/>
      <c r="S5" s="182"/>
      <c r="T5" s="182"/>
      <c r="U5" s="183"/>
      <c r="W5" s="181" t="s">
        <v>155</v>
      </c>
      <c r="X5" s="182"/>
      <c r="Y5" s="182"/>
      <c r="Z5" s="182"/>
      <c r="AA5" s="182"/>
      <c r="AB5" s="183"/>
    </row>
    <row r="6" spans="2:28" ht="12">
      <c r="B6" s="187"/>
      <c r="C6" s="188"/>
      <c r="D6" s="188"/>
      <c r="E6" s="188"/>
      <c r="F6" s="188"/>
      <c r="G6" s="189"/>
      <c r="I6" s="181" t="s">
        <v>358</v>
      </c>
      <c r="J6" s="182"/>
      <c r="K6" s="182"/>
      <c r="L6" s="182"/>
      <c r="M6" s="182"/>
      <c r="N6" s="183"/>
      <c r="P6" s="181" t="s">
        <v>154</v>
      </c>
      <c r="Q6" s="182"/>
      <c r="R6" s="182"/>
      <c r="S6" s="182"/>
      <c r="T6" s="182"/>
      <c r="U6" s="183"/>
      <c r="W6" s="181" t="s">
        <v>153</v>
      </c>
      <c r="X6" s="182"/>
      <c r="Y6" s="182"/>
      <c r="Z6" s="182"/>
      <c r="AA6" s="182"/>
      <c r="AB6" s="183"/>
    </row>
    <row r="7" spans="2:28" ht="12">
      <c r="B7" s="187" t="s">
        <v>200</v>
      </c>
      <c r="C7" s="188"/>
      <c r="D7" s="188"/>
      <c r="E7" s="188"/>
      <c r="F7" s="188"/>
      <c r="G7" s="189"/>
      <c r="I7" s="181"/>
      <c r="J7" s="182"/>
      <c r="K7" s="182"/>
      <c r="L7" s="182"/>
      <c r="M7" s="182"/>
      <c r="N7" s="183"/>
      <c r="P7" s="181"/>
      <c r="Q7" s="182"/>
      <c r="R7" s="182"/>
      <c r="S7" s="182"/>
      <c r="T7" s="182"/>
      <c r="U7" s="183"/>
      <c r="W7" s="181" t="s">
        <v>79</v>
      </c>
      <c r="X7" s="182"/>
      <c r="Y7" s="182"/>
      <c r="Z7" s="182"/>
      <c r="AA7" s="182"/>
      <c r="AB7" s="183"/>
    </row>
    <row r="8" spans="2:28" ht="12">
      <c r="B8" s="187"/>
      <c r="C8" s="188"/>
      <c r="D8" s="188"/>
      <c r="E8" s="188"/>
      <c r="F8" s="188"/>
      <c r="G8" s="189"/>
      <c r="I8" s="181" t="s">
        <v>205</v>
      </c>
      <c r="J8" s="182"/>
      <c r="K8" s="182"/>
      <c r="L8" s="182"/>
      <c r="M8" s="182"/>
      <c r="N8" s="183"/>
      <c r="P8" s="181" t="s">
        <v>151</v>
      </c>
      <c r="Q8" s="182"/>
      <c r="R8" s="182"/>
      <c r="S8" s="182"/>
      <c r="T8" s="182"/>
      <c r="U8" s="183"/>
      <c r="W8" s="181"/>
      <c r="X8" s="182"/>
      <c r="Y8" s="182"/>
      <c r="Z8" s="182"/>
      <c r="AA8" s="182"/>
      <c r="AB8" s="183"/>
    </row>
    <row r="9" spans="2:28" ht="12">
      <c r="B9" s="187" t="s">
        <v>150</v>
      </c>
      <c r="C9" s="188"/>
      <c r="D9" s="188"/>
      <c r="E9" s="188"/>
      <c r="F9" s="188"/>
      <c r="G9" s="189"/>
      <c r="H9" s="10"/>
      <c r="I9" s="181" t="s">
        <v>19</v>
      </c>
      <c r="J9" s="182"/>
      <c r="K9" s="182"/>
      <c r="L9" s="182"/>
      <c r="M9" s="182"/>
      <c r="N9" s="183"/>
      <c r="P9" s="181" t="s">
        <v>19</v>
      </c>
      <c r="Q9" s="182"/>
      <c r="R9" s="182"/>
      <c r="S9" s="182"/>
      <c r="T9" s="182"/>
      <c r="U9" s="183"/>
      <c r="W9" s="181" t="s">
        <v>149</v>
      </c>
      <c r="X9" s="182"/>
      <c r="Y9" s="182"/>
      <c r="Z9" s="182"/>
      <c r="AA9" s="182"/>
      <c r="AB9" s="183"/>
    </row>
    <row r="10" spans="2:28" ht="12">
      <c r="B10" s="187"/>
      <c r="C10" s="188"/>
      <c r="D10" s="188"/>
      <c r="E10" s="188"/>
      <c r="F10" s="188"/>
      <c r="G10" s="189"/>
      <c r="H10" s="10"/>
      <c r="I10" s="181"/>
      <c r="J10" s="182"/>
      <c r="K10" s="182"/>
      <c r="L10" s="182"/>
      <c r="M10" s="182"/>
      <c r="N10" s="183"/>
      <c r="P10" s="181"/>
      <c r="Q10" s="182"/>
      <c r="R10" s="182"/>
      <c r="S10" s="182"/>
      <c r="T10" s="182"/>
      <c r="U10" s="183"/>
      <c r="W10" s="181" t="s">
        <v>148</v>
      </c>
      <c r="X10" s="182"/>
      <c r="Y10" s="182"/>
      <c r="Z10" s="182"/>
      <c r="AA10" s="182"/>
      <c r="AB10" s="183"/>
    </row>
    <row r="11" spans="2:28" ht="12">
      <c r="B11" s="187" t="s">
        <v>203</v>
      </c>
      <c r="C11" s="188"/>
      <c r="D11" s="188"/>
      <c r="E11" s="188"/>
      <c r="F11" s="188"/>
      <c r="G11" s="189"/>
      <c r="H11" s="10"/>
      <c r="I11" s="112" t="s">
        <v>152</v>
      </c>
      <c r="J11" s="113"/>
      <c r="K11" s="113"/>
      <c r="L11" s="113"/>
      <c r="M11" s="113"/>
      <c r="N11" s="114"/>
      <c r="P11" s="181" t="s">
        <v>146</v>
      </c>
      <c r="Q11" s="182"/>
      <c r="R11" s="182"/>
      <c r="S11" s="182"/>
      <c r="T11" s="182"/>
      <c r="U11" s="183"/>
      <c r="W11" s="181" t="s">
        <v>78</v>
      </c>
      <c r="X11" s="182"/>
      <c r="Y11" s="182"/>
      <c r="Z11" s="182"/>
      <c r="AA11" s="182"/>
      <c r="AB11" s="183"/>
    </row>
    <row r="12" spans="2:28" ht="12">
      <c r="B12" s="187" t="s">
        <v>145</v>
      </c>
      <c r="C12" s="188"/>
      <c r="D12" s="188"/>
      <c r="E12" s="188"/>
      <c r="F12" s="188"/>
      <c r="G12" s="189"/>
      <c r="H12" s="10"/>
      <c r="I12" s="115" t="s">
        <v>22</v>
      </c>
      <c r="J12" s="116"/>
      <c r="K12" s="116"/>
      <c r="L12" s="116"/>
      <c r="M12" s="116"/>
      <c r="N12" s="117"/>
      <c r="P12" s="181" t="s">
        <v>143</v>
      </c>
      <c r="Q12" s="182"/>
      <c r="R12" s="182"/>
      <c r="S12" s="182"/>
      <c r="T12" s="182"/>
      <c r="U12" s="183"/>
      <c r="W12" s="181"/>
      <c r="X12" s="182"/>
      <c r="Y12" s="182"/>
      <c r="Z12" s="182"/>
      <c r="AA12" s="182"/>
      <c r="AB12" s="183"/>
    </row>
    <row r="13" spans="2:28" ht="12">
      <c r="B13" s="187"/>
      <c r="C13" s="188"/>
      <c r="D13" s="188"/>
      <c r="E13" s="188"/>
      <c r="F13" s="188"/>
      <c r="G13" s="189"/>
      <c r="I13" s="115"/>
      <c r="J13" s="116"/>
      <c r="K13" s="116"/>
      <c r="L13" s="116"/>
      <c r="M13" s="116"/>
      <c r="N13" s="117"/>
      <c r="P13" s="181" t="s">
        <v>79</v>
      </c>
      <c r="Q13" s="182"/>
      <c r="R13" s="182"/>
      <c r="S13" s="182"/>
      <c r="T13" s="182"/>
      <c r="U13" s="183"/>
      <c r="W13" s="181" t="s">
        <v>142</v>
      </c>
      <c r="X13" s="182"/>
      <c r="Y13" s="182"/>
      <c r="Z13" s="182"/>
      <c r="AA13" s="182"/>
      <c r="AB13" s="183"/>
    </row>
    <row r="14" spans="2:28" ht="12">
      <c r="B14" s="187" t="s">
        <v>141</v>
      </c>
      <c r="C14" s="188"/>
      <c r="D14" s="188"/>
      <c r="E14" s="188"/>
      <c r="F14" s="188"/>
      <c r="G14" s="189"/>
      <c r="I14" s="115" t="s">
        <v>147</v>
      </c>
      <c r="J14" s="116"/>
      <c r="K14" s="116"/>
      <c r="L14" s="116"/>
      <c r="M14" s="116"/>
      <c r="N14" s="117"/>
      <c r="P14" s="181"/>
      <c r="Q14" s="182"/>
      <c r="R14" s="182"/>
      <c r="S14" s="182"/>
      <c r="T14" s="182"/>
      <c r="U14" s="183"/>
      <c r="W14" s="181" t="s">
        <v>59</v>
      </c>
      <c r="X14" s="182"/>
      <c r="Y14" s="182"/>
      <c r="Z14" s="182"/>
      <c r="AA14" s="182"/>
      <c r="AB14" s="183"/>
    </row>
    <row r="15" spans="2:28" ht="12">
      <c r="B15" s="187" t="s">
        <v>37</v>
      </c>
      <c r="C15" s="188"/>
      <c r="D15" s="188"/>
      <c r="E15" s="188"/>
      <c r="F15" s="188"/>
      <c r="G15" s="189"/>
      <c r="I15" s="115" t="s">
        <v>144</v>
      </c>
      <c r="J15" s="116"/>
      <c r="K15" s="116"/>
      <c r="L15" s="116"/>
      <c r="M15" s="116"/>
      <c r="N15" s="117"/>
      <c r="P15" s="181" t="s">
        <v>138</v>
      </c>
      <c r="Q15" s="182"/>
      <c r="R15" s="182"/>
      <c r="S15" s="182"/>
      <c r="T15" s="182"/>
      <c r="U15" s="183"/>
      <c r="W15" s="181"/>
      <c r="X15" s="182"/>
      <c r="Y15" s="182"/>
      <c r="Z15" s="182"/>
      <c r="AA15" s="182"/>
      <c r="AB15" s="183"/>
    </row>
    <row r="16" spans="2:28" ht="12">
      <c r="B16" s="187"/>
      <c r="C16" s="188"/>
      <c r="D16" s="188"/>
      <c r="E16" s="188"/>
      <c r="F16" s="188"/>
      <c r="G16" s="189"/>
      <c r="I16" s="112"/>
      <c r="J16" s="113"/>
      <c r="K16" s="113"/>
      <c r="L16" s="113"/>
      <c r="M16" s="113"/>
      <c r="N16" s="114"/>
      <c r="P16" s="181" t="s">
        <v>136</v>
      </c>
      <c r="Q16" s="182"/>
      <c r="R16" s="182"/>
      <c r="S16" s="182"/>
      <c r="T16" s="182"/>
      <c r="U16" s="183"/>
      <c r="W16" s="181" t="s">
        <v>135</v>
      </c>
      <c r="X16" s="182"/>
      <c r="Y16" s="182"/>
      <c r="Z16" s="182"/>
      <c r="AA16" s="182"/>
      <c r="AB16" s="183"/>
    </row>
    <row r="17" spans="2:28" ht="12">
      <c r="B17" s="187" t="s">
        <v>202</v>
      </c>
      <c r="C17" s="188"/>
      <c r="D17" s="188"/>
      <c r="E17" s="188"/>
      <c r="F17" s="188"/>
      <c r="G17" s="189"/>
      <c r="I17" s="112" t="s">
        <v>140</v>
      </c>
      <c r="J17" s="113"/>
      <c r="K17" s="113"/>
      <c r="L17" s="113"/>
      <c r="M17" s="113"/>
      <c r="N17" s="114"/>
      <c r="P17" s="181"/>
      <c r="Q17" s="182"/>
      <c r="R17" s="182"/>
      <c r="S17" s="182"/>
      <c r="T17" s="182"/>
      <c r="U17" s="183"/>
      <c r="W17" s="181" t="s">
        <v>134</v>
      </c>
      <c r="X17" s="182"/>
      <c r="Y17" s="182"/>
      <c r="Z17" s="182"/>
      <c r="AA17" s="182"/>
      <c r="AB17" s="183"/>
    </row>
    <row r="18" spans="2:28" ht="12">
      <c r="B18" s="187" t="s">
        <v>19</v>
      </c>
      <c r="C18" s="188"/>
      <c r="D18" s="188"/>
      <c r="E18" s="188"/>
      <c r="F18" s="188"/>
      <c r="G18" s="189"/>
      <c r="I18" s="112" t="s">
        <v>139</v>
      </c>
      <c r="J18" s="113"/>
      <c r="K18" s="113"/>
      <c r="L18" s="113"/>
      <c r="M18" s="113"/>
      <c r="N18" s="114"/>
      <c r="P18" s="181" t="s">
        <v>132</v>
      </c>
      <c r="Q18" s="182"/>
      <c r="R18" s="182"/>
      <c r="S18" s="182"/>
      <c r="T18" s="182"/>
      <c r="U18" s="183"/>
      <c r="W18" s="181"/>
      <c r="X18" s="182"/>
      <c r="Y18" s="182"/>
      <c r="Z18" s="182"/>
      <c r="AA18" s="182"/>
      <c r="AB18" s="183"/>
    </row>
    <row r="19" spans="2:28" ht="12">
      <c r="B19" s="187"/>
      <c r="C19" s="188"/>
      <c r="D19" s="188"/>
      <c r="E19" s="188"/>
      <c r="F19" s="188"/>
      <c r="G19" s="189"/>
      <c r="I19" s="112" t="s">
        <v>137</v>
      </c>
      <c r="J19" s="113"/>
      <c r="K19" s="113"/>
      <c r="L19" s="113"/>
      <c r="M19" s="113"/>
      <c r="N19" s="114"/>
      <c r="P19" s="181" t="s">
        <v>59</v>
      </c>
      <c r="Q19" s="182"/>
      <c r="R19" s="182"/>
      <c r="S19" s="182"/>
      <c r="T19" s="182"/>
      <c r="U19" s="183"/>
      <c r="W19" s="181" t="s">
        <v>130</v>
      </c>
      <c r="X19" s="182"/>
      <c r="Y19" s="182"/>
      <c r="Z19" s="182"/>
      <c r="AA19" s="182"/>
      <c r="AB19" s="183"/>
    </row>
    <row r="20" spans="2:28" ht="12">
      <c r="B20" s="187" t="s">
        <v>129</v>
      </c>
      <c r="C20" s="188"/>
      <c r="D20" s="188"/>
      <c r="E20" s="188"/>
      <c r="F20" s="188"/>
      <c r="G20" s="189"/>
      <c r="I20" s="112"/>
      <c r="J20" s="113"/>
      <c r="K20" s="113"/>
      <c r="L20" s="113"/>
      <c r="M20" s="113"/>
      <c r="N20" s="114"/>
      <c r="P20" s="181"/>
      <c r="Q20" s="182"/>
      <c r="R20" s="182"/>
      <c r="S20" s="182"/>
      <c r="T20" s="182"/>
      <c r="U20" s="183"/>
      <c r="W20" s="181" t="s">
        <v>128</v>
      </c>
      <c r="X20" s="182"/>
      <c r="Y20" s="182"/>
      <c r="Z20" s="182"/>
      <c r="AA20" s="182"/>
      <c r="AB20" s="183"/>
    </row>
    <row r="21" spans="2:28" ht="12">
      <c r="B21" s="187" t="s">
        <v>91</v>
      </c>
      <c r="C21" s="188"/>
      <c r="D21" s="188"/>
      <c r="E21" s="188"/>
      <c r="F21" s="188"/>
      <c r="G21" s="189"/>
      <c r="I21" s="112" t="s">
        <v>133</v>
      </c>
      <c r="J21" s="113"/>
      <c r="K21" s="113"/>
      <c r="L21" s="113"/>
      <c r="M21" s="113"/>
      <c r="N21" s="114"/>
      <c r="P21" s="181" t="s">
        <v>127</v>
      </c>
      <c r="Q21" s="182"/>
      <c r="R21" s="182"/>
      <c r="S21" s="182"/>
      <c r="T21" s="182"/>
      <c r="U21" s="183"/>
      <c r="W21" s="181" t="s">
        <v>126</v>
      </c>
      <c r="X21" s="182"/>
      <c r="Y21" s="182"/>
      <c r="Z21" s="182"/>
      <c r="AA21" s="182"/>
      <c r="AB21" s="183"/>
    </row>
    <row r="22" spans="2:28" ht="12">
      <c r="B22" s="187"/>
      <c r="C22" s="188"/>
      <c r="D22" s="188"/>
      <c r="E22" s="188"/>
      <c r="F22" s="188"/>
      <c r="G22" s="189"/>
      <c r="I22" s="112" t="s">
        <v>131</v>
      </c>
      <c r="J22" s="113"/>
      <c r="K22" s="113"/>
      <c r="L22" s="113"/>
      <c r="M22" s="113"/>
      <c r="N22" s="114"/>
      <c r="P22" s="181" t="s">
        <v>124</v>
      </c>
      <c r="Q22" s="182"/>
      <c r="R22" s="182"/>
      <c r="S22" s="182"/>
      <c r="T22" s="182"/>
      <c r="U22" s="183"/>
      <c r="W22" s="181"/>
      <c r="X22" s="182"/>
      <c r="Y22" s="182"/>
      <c r="Z22" s="182"/>
      <c r="AA22" s="182"/>
      <c r="AB22" s="183"/>
    </row>
    <row r="23" spans="2:28" ht="12">
      <c r="B23" s="187" t="s">
        <v>123</v>
      </c>
      <c r="C23" s="188"/>
      <c r="D23" s="188"/>
      <c r="E23" s="188"/>
      <c r="F23" s="188"/>
      <c r="G23" s="189"/>
      <c r="I23" s="112" t="s">
        <v>22</v>
      </c>
      <c r="J23" s="113"/>
      <c r="K23" s="113"/>
      <c r="L23" s="113"/>
      <c r="M23" s="113"/>
      <c r="N23" s="114"/>
      <c r="P23" s="181"/>
      <c r="Q23" s="182"/>
      <c r="R23" s="182"/>
      <c r="S23" s="182"/>
      <c r="T23" s="182"/>
      <c r="U23" s="183"/>
      <c r="W23" s="181" t="s">
        <v>121</v>
      </c>
      <c r="X23" s="182"/>
      <c r="Y23" s="182"/>
      <c r="Z23" s="182"/>
      <c r="AA23" s="182"/>
      <c r="AB23" s="183"/>
    </row>
    <row r="24" spans="2:28" ht="12">
      <c r="B24" s="187" t="s">
        <v>59</v>
      </c>
      <c r="C24" s="188"/>
      <c r="D24" s="188"/>
      <c r="E24" s="188"/>
      <c r="F24" s="188"/>
      <c r="G24" s="189"/>
      <c r="I24" s="112"/>
      <c r="J24" s="113"/>
      <c r="K24" s="113"/>
      <c r="L24" s="113"/>
      <c r="M24" s="113"/>
      <c r="N24" s="114"/>
      <c r="P24" s="181" t="s">
        <v>120</v>
      </c>
      <c r="Q24" s="182"/>
      <c r="R24" s="182"/>
      <c r="S24" s="182"/>
      <c r="T24" s="182"/>
      <c r="U24" s="183"/>
      <c r="W24" s="181" t="s">
        <v>119</v>
      </c>
      <c r="X24" s="182"/>
      <c r="Y24" s="182"/>
      <c r="Z24" s="182"/>
      <c r="AA24" s="182"/>
      <c r="AB24" s="183"/>
    </row>
    <row r="25" spans="2:28" ht="12">
      <c r="B25" s="187"/>
      <c r="C25" s="188"/>
      <c r="D25" s="188"/>
      <c r="E25" s="188"/>
      <c r="F25" s="188"/>
      <c r="G25" s="189"/>
      <c r="I25" s="112" t="s">
        <v>125</v>
      </c>
      <c r="J25" s="113"/>
      <c r="K25" s="113"/>
      <c r="L25" s="113"/>
      <c r="M25" s="113"/>
      <c r="N25" s="114"/>
      <c r="P25" s="181"/>
      <c r="Q25" s="182"/>
      <c r="R25" s="182"/>
      <c r="S25" s="182"/>
      <c r="T25" s="182"/>
      <c r="U25" s="183"/>
      <c r="W25" s="181" t="s">
        <v>117</v>
      </c>
      <c r="X25" s="182"/>
      <c r="Y25" s="182"/>
      <c r="Z25" s="182"/>
      <c r="AA25" s="182"/>
      <c r="AB25" s="183"/>
    </row>
    <row r="26" spans="2:28" ht="12">
      <c r="B26" s="187" t="s">
        <v>116</v>
      </c>
      <c r="C26" s="188"/>
      <c r="D26" s="188"/>
      <c r="E26" s="188"/>
      <c r="F26" s="188"/>
      <c r="G26" s="189"/>
      <c r="I26" s="112" t="s">
        <v>122</v>
      </c>
      <c r="J26" s="113"/>
      <c r="K26" s="113"/>
      <c r="L26" s="113"/>
      <c r="M26" s="113"/>
      <c r="N26" s="114"/>
      <c r="P26" s="181" t="s">
        <v>115</v>
      </c>
      <c r="Q26" s="182"/>
      <c r="R26" s="182"/>
      <c r="S26" s="182"/>
      <c r="T26" s="182"/>
      <c r="U26" s="183"/>
      <c r="W26" s="181"/>
      <c r="X26" s="182"/>
      <c r="Y26" s="182"/>
      <c r="Z26" s="182"/>
      <c r="AA26" s="182"/>
      <c r="AB26" s="183"/>
    </row>
    <row r="27" spans="2:28" ht="12">
      <c r="B27" s="187" t="s">
        <v>59</v>
      </c>
      <c r="C27" s="188"/>
      <c r="D27" s="188"/>
      <c r="E27" s="188"/>
      <c r="F27" s="188"/>
      <c r="G27" s="189"/>
      <c r="I27" s="112"/>
      <c r="J27" s="113"/>
      <c r="K27" s="113"/>
      <c r="L27" s="113"/>
      <c r="M27" s="113"/>
      <c r="N27" s="114"/>
      <c r="P27" s="181" t="s">
        <v>19</v>
      </c>
      <c r="Q27" s="182"/>
      <c r="R27" s="182"/>
      <c r="S27" s="182"/>
      <c r="T27" s="182"/>
      <c r="U27" s="183"/>
      <c r="W27" s="181" t="s">
        <v>113</v>
      </c>
      <c r="X27" s="182"/>
      <c r="Y27" s="182"/>
      <c r="Z27" s="182"/>
      <c r="AA27" s="182"/>
      <c r="AB27" s="183"/>
    </row>
    <row r="28" spans="2:28" ht="12">
      <c r="B28" s="181"/>
      <c r="C28" s="182"/>
      <c r="D28" s="182"/>
      <c r="E28" s="182"/>
      <c r="F28" s="182"/>
      <c r="G28" s="183"/>
      <c r="I28" s="112" t="s">
        <v>118</v>
      </c>
      <c r="J28" s="113"/>
      <c r="K28" s="113"/>
      <c r="L28" s="113"/>
      <c r="M28" s="113"/>
      <c r="N28" s="114"/>
      <c r="P28" s="181"/>
      <c r="Q28" s="182"/>
      <c r="R28" s="182"/>
      <c r="S28" s="182"/>
      <c r="T28" s="182"/>
      <c r="U28" s="183"/>
      <c r="W28" s="181" t="s">
        <v>112</v>
      </c>
      <c r="X28" s="182"/>
      <c r="Y28" s="182"/>
      <c r="Z28" s="182"/>
      <c r="AA28" s="182"/>
      <c r="AB28" s="183"/>
    </row>
    <row r="29" spans="2:28" ht="12">
      <c r="B29" s="181" t="s">
        <v>111</v>
      </c>
      <c r="C29" s="182"/>
      <c r="D29" s="182"/>
      <c r="E29" s="182"/>
      <c r="F29" s="182"/>
      <c r="G29" s="183"/>
      <c r="I29" s="112" t="s">
        <v>206</v>
      </c>
      <c r="J29" s="113"/>
      <c r="K29" s="113"/>
      <c r="L29" s="113"/>
      <c r="M29" s="113"/>
      <c r="N29" s="114"/>
      <c r="P29" s="181" t="s">
        <v>110</v>
      </c>
      <c r="Q29" s="182"/>
      <c r="R29" s="182"/>
      <c r="S29" s="182"/>
      <c r="T29" s="182"/>
      <c r="U29" s="183"/>
      <c r="W29" s="181"/>
      <c r="X29" s="182"/>
      <c r="Y29" s="182"/>
      <c r="Z29" s="182"/>
      <c r="AA29" s="182"/>
      <c r="AB29" s="183"/>
    </row>
    <row r="30" spans="2:28" ht="12">
      <c r="B30" s="181" t="s">
        <v>59</v>
      </c>
      <c r="C30" s="182"/>
      <c r="D30" s="182"/>
      <c r="E30" s="182"/>
      <c r="F30" s="182"/>
      <c r="G30" s="183"/>
      <c r="I30" s="112" t="s">
        <v>114</v>
      </c>
      <c r="J30" s="113"/>
      <c r="K30" s="113"/>
      <c r="L30" s="113"/>
      <c r="M30" s="113"/>
      <c r="N30" s="114"/>
      <c r="P30" s="181" t="s">
        <v>19</v>
      </c>
      <c r="Q30" s="182"/>
      <c r="R30" s="182"/>
      <c r="S30" s="182"/>
      <c r="T30" s="182"/>
      <c r="U30" s="183"/>
      <c r="W30" s="181" t="s">
        <v>108</v>
      </c>
      <c r="X30" s="182"/>
      <c r="Y30" s="182"/>
      <c r="Z30" s="182"/>
      <c r="AA30" s="182"/>
      <c r="AB30" s="183"/>
    </row>
    <row r="31" spans="2:28" ht="12">
      <c r="B31" s="181"/>
      <c r="C31" s="182"/>
      <c r="D31" s="182"/>
      <c r="E31" s="182"/>
      <c r="F31" s="182"/>
      <c r="G31" s="183"/>
      <c r="I31" s="112" t="s">
        <v>37</v>
      </c>
      <c r="J31" s="113"/>
      <c r="K31" s="113"/>
      <c r="L31" s="113"/>
      <c r="M31" s="113"/>
      <c r="N31" s="114"/>
      <c r="P31" s="181"/>
      <c r="Q31" s="182"/>
      <c r="R31" s="182"/>
      <c r="S31" s="182"/>
      <c r="T31" s="182"/>
      <c r="U31" s="183"/>
      <c r="W31" s="181" t="s">
        <v>78</v>
      </c>
      <c r="X31" s="182"/>
      <c r="Y31" s="182"/>
      <c r="Z31" s="182"/>
      <c r="AA31" s="182"/>
      <c r="AB31" s="183"/>
    </row>
    <row r="32" spans="2:28" ht="18" customHeight="1">
      <c r="B32" s="181" t="s">
        <v>107</v>
      </c>
      <c r="C32" s="182"/>
      <c r="D32" s="182"/>
      <c r="E32" s="182"/>
      <c r="F32" s="182"/>
      <c r="G32" s="183"/>
      <c r="I32" s="112"/>
      <c r="J32" s="113"/>
      <c r="K32" s="113"/>
      <c r="L32" s="113"/>
      <c r="M32" s="113"/>
      <c r="N32" s="114"/>
      <c r="P32" s="181"/>
      <c r="Q32" s="182"/>
      <c r="R32" s="182"/>
      <c r="S32" s="182"/>
      <c r="T32" s="182"/>
      <c r="U32" s="183"/>
      <c r="W32" s="181"/>
      <c r="X32" s="182"/>
      <c r="Y32" s="182"/>
      <c r="Z32" s="182"/>
      <c r="AA32" s="182"/>
      <c r="AB32" s="183"/>
    </row>
    <row r="33" spans="2:28" ht="12">
      <c r="B33" s="181" t="s">
        <v>105</v>
      </c>
      <c r="C33" s="182"/>
      <c r="D33" s="182"/>
      <c r="E33" s="182"/>
      <c r="F33" s="182"/>
      <c r="G33" s="183"/>
      <c r="I33" s="112" t="s">
        <v>109</v>
      </c>
      <c r="J33" s="113"/>
      <c r="K33" s="113"/>
      <c r="L33" s="113"/>
      <c r="M33" s="113"/>
      <c r="N33" s="114"/>
      <c r="W33" s="181" t="s">
        <v>104</v>
      </c>
      <c r="X33" s="182"/>
      <c r="Y33" s="182"/>
      <c r="Z33" s="182"/>
      <c r="AA33" s="182"/>
      <c r="AB33" s="183"/>
    </row>
    <row r="34" spans="2:28" ht="12">
      <c r="B34" s="181"/>
      <c r="C34" s="182"/>
      <c r="D34" s="182"/>
      <c r="E34" s="182"/>
      <c r="F34" s="182"/>
      <c r="G34" s="183"/>
      <c r="I34" s="112" t="s">
        <v>207</v>
      </c>
      <c r="J34" s="113"/>
      <c r="K34" s="113"/>
      <c r="L34" s="113"/>
      <c r="M34" s="113"/>
      <c r="N34" s="114"/>
      <c r="W34" s="181" t="s">
        <v>79</v>
      </c>
      <c r="X34" s="182"/>
      <c r="Y34" s="182"/>
      <c r="Z34" s="182"/>
      <c r="AA34" s="182"/>
      <c r="AB34" s="183"/>
    </row>
    <row r="35" spans="2:28" ht="12">
      <c r="B35" s="181" t="s">
        <v>103</v>
      </c>
      <c r="C35" s="182"/>
      <c r="D35" s="182"/>
      <c r="E35" s="182"/>
      <c r="F35" s="182"/>
      <c r="G35" s="183"/>
      <c r="I35" s="112" t="s">
        <v>106</v>
      </c>
      <c r="J35" s="113"/>
      <c r="K35" s="113"/>
      <c r="L35" s="113"/>
      <c r="M35" s="113"/>
      <c r="N35" s="114"/>
      <c r="W35" s="181"/>
      <c r="X35" s="182"/>
      <c r="Y35" s="182"/>
      <c r="Z35" s="182"/>
      <c r="AA35" s="182"/>
      <c r="AB35" s="183"/>
    </row>
    <row r="36" spans="2:28" ht="12">
      <c r="B36" s="181" t="s">
        <v>101</v>
      </c>
      <c r="C36" s="182"/>
      <c r="D36" s="182"/>
      <c r="E36" s="182"/>
      <c r="F36" s="182"/>
      <c r="G36" s="183"/>
      <c r="I36" s="112" t="s">
        <v>73</v>
      </c>
      <c r="J36" s="113"/>
      <c r="K36" s="113"/>
      <c r="L36" s="113"/>
      <c r="M36" s="113"/>
      <c r="N36" s="114"/>
      <c r="W36" s="181" t="s">
        <v>100</v>
      </c>
      <c r="X36" s="182"/>
      <c r="Y36" s="182"/>
      <c r="Z36" s="182"/>
      <c r="AA36" s="182"/>
      <c r="AB36" s="183"/>
    </row>
    <row r="37" spans="2:28" ht="12">
      <c r="B37" s="181"/>
      <c r="C37" s="182"/>
      <c r="D37" s="182"/>
      <c r="E37" s="182"/>
      <c r="F37" s="182"/>
      <c r="G37" s="183"/>
      <c r="I37" s="112"/>
      <c r="J37" s="113"/>
      <c r="K37" s="113"/>
      <c r="L37" s="113"/>
      <c r="M37" s="113"/>
      <c r="N37" s="114"/>
      <c r="W37" s="181" t="s">
        <v>37</v>
      </c>
      <c r="X37" s="182"/>
      <c r="Y37" s="182"/>
      <c r="Z37" s="182"/>
      <c r="AA37" s="182"/>
      <c r="AB37" s="183"/>
    </row>
    <row r="38" spans="2:28" ht="12">
      <c r="B38" s="181" t="s">
        <v>99</v>
      </c>
      <c r="C38" s="182"/>
      <c r="D38" s="182"/>
      <c r="E38" s="182"/>
      <c r="F38" s="182"/>
      <c r="G38" s="183"/>
      <c r="I38" s="112" t="s">
        <v>102</v>
      </c>
      <c r="J38" s="113"/>
      <c r="K38" s="113"/>
      <c r="L38" s="113"/>
      <c r="M38" s="113"/>
      <c r="N38" s="114"/>
      <c r="W38" s="181"/>
      <c r="X38" s="182"/>
      <c r="Y38" s="182"/>
      <c r="Z38" s="182"/>
      <c r="AA38" s="182"/>
      <c r="AB38" s="183"/>
    </row>
    <row r="39" spans="2:28" ht="12">
      <c r="B39" s="181" t="s">
        <v>97</v>
      </c>
      <c r="C39" s="182"/>
      <c r="D39" s="182"/>
      <c r="E39" s="182"/>
      <c r="F39" s="182"/>
      <c r="G39" s="183"/>
      <c r="I39" s="112" t="s">
        <v>90</v>
      </c>
      <c r="J39" s="113"/>
      <c r="K39" s="113"/>
      <c r="L39" s="113"/>
      <c r="M39" s="113"/>
      <c r="N39" s="114"/>
      <c r="W39" s="181" t="s">
        <v>96</v>
      </c>
      <c r="X39" s="182"/>
      <c r="Y39" s="182"/>
      <c r="Z39" s="182"/>
      <c r="AA39" s="182"/>
      <c r="AB39" s="183"/>
    </row>
    <row r="40" spans="2:28" ht="12">
      <c r="B40" s="181"/>
      <c r="C40" s="182"/>
      <c r="D40" s="182"/>
      <c r="E40" s="182"/>
      <c r="F40" s="182"/>
      <c r="G40" s="183"/>
      <c r="I40" s="112"/>
      <c r="J40" s="113"/>
      <c r="K40" s="113"/>
      <c r="L40" s="113"/>
      <c r="M40" s="113"/>
      <c r="N40" s="114"/>
      <c r="W40" s="181" t="s">
        <v>95</v>
      </c>
      <c r="X40" s="182"/>
      <c r="Y40" s="182"/>
      <c r="Z40" s="182"/>
      <c r="AA40" s="182"/>
      <c r="AB40" s="183"/>
    </row>
    <row r="41" spans="2:28" ht="12">
      <c r="B41" s="181" t="s">
        <v>94</v>
      </c>
      <c r="C41" s="182"/>
      <c r="D41" s="182"/>
      <c r="E41" s="182"/>
      <c r="F41" s="182"/>
      <c r="G41" s="183"/>
      <c r="I41" s="112" t="s">
        <v>98</v>
      </c>
      <c r="J41" s="113"/>
      <c r="K41" s="113"/>
      <c r="L41" s="113"/>
      <c r="M41" s="113"/>
      <c r="N41" s="114"/>
      <c r="W41" s="181" t="s">
        <v>92</v>
      </c>
      <c r="X41" s="182"/>
      <c r="Y41" s="182"/>
      <c r="Z41" s="182"/>
      <c r="AA41" s="182"/>
      <c r="AB41" s="183"/>
    </row>
    <row r="42" spans="2:28" ht="12">
      <c r="B42" s="181" t="s">
        <v>91</v>
      </c>
      <c r="C42" s="182"/>
      <c r="D42" s="182"/>
      <c r="E42" s="182"/>
      <c r="F42" s="182"/>
      <c r="G42" s="183"/>
      <c r="I42" s="112" t="s">
        <v>68</v>
      </c>
      <c r="J42" s="113"/>
      <c r="K42" s="113"/>
      <c r="L42" s="113"/>
      <c r="M42" s="113"/>
      <c r="N42" s="114"/>
      <c r="W42" s="181" t="s">
        <v>89</v>
      </c>
      <c r="X42" s="182"/>
      <c r="Y42" s="182"/>
      <c r="Z42" s="182"/>
      <c r="AA42" s="182"/>
      <c r="AB42" s="183"/>
    </row>
    <row r="43" spans="2:28" ht="12">
      <c r="B43" s="181"/>
      <c r="C43" s="182"/>
      <c r="D43" s="182"/>
      <c r="E43" s="182"/>
      <c r="F43" s="182"/>
      <c r="G43" s="183"/>
      <c r="I43" s="112"/>
      <c r="J43" s="113"/>
      <c r="K43" s="113"/>
      <c r="L43" s="113"/>
      <c r="M43" s="113"/>
      <c r="N43" s="114"/>
      <c r="W43" s="181" t="s">
        <v>37</v>
      </c>
      <c r="X43" s="182"/>
      <c r="Y43" s="182"/>
      <c r="Z43" s="182"/>
      <c r="AA43" s="182"/>
      <c r="AB43" s="183"/>
    </row>
    <row r="44" spans="2:28" ht="12">
      <c r="B44" s="181" t="s">
        <v>88</v>
      </c>
      <c r="C44" s="182"/>
      <c r="D44" s="182"/>
      <c r="E44" s="182"/>
      <c r="F44" s="182"/>
      <c r="G44" s="183"/>
      <c r="I44" s="112" t="s">
        <v>93</v>
      </c>
      <c r="J44" s="113"/>
      <c r="K44" s="113"/>
      <c r="L44" s="113"/>
      <c r="M44" s="113"/>
      <c r="N44" s="114"/>
      <c r="W44" s="181"/>
      <c r="X44" s="182"/>
      <c r="Y44" s="182"/>
      <c r="Z44" s="182"/>
      <c r="AA44" s="182"/>
      <c r="AB44" s="183"/>
    </row>
    <row r="45" spans="2:28" ht="12">
      <c r="B45" s="181" t="s">
        <v>86</v>
      </c>
      <c r="C45" s="182"/>
      <c r="D45" s="182"/>
      <c r="E45" s="182"/>
      <c r="F45" s="182"/>
      <c r="G45" s="183"/>
      <c r="I45" s="112" t="s">
        <v>90</v>
      </c>
      <c r="J45" s="113"/>
      <c r="K45" s="113"/>
      <c r="L45" s="113"/>
      <c r="M45" s="113"/>
      <c r="N45" s="114"/>
      <c r="W45" s="181" t="s">
        <v>85</v>
      </c>
      <c r="X45" s="182"/>
      <c r="Y45" s="182"/>
      <c r="Z45" s="182"/>
      <c r="AA45" s="182"/>
      <c r="AB45" s="183"/>
    </row>
    <row r="46" spans="2:28" ht="12">
      <c r="B46" s="181" t="s">
        <v>84</v>
      </c>
      <c r="C46" s="182"/>
      <c r="D46" s="182"/>
      <c r="E46" s="182"/>
      <c r="F46" s="182"/>
      <c r="G46" s="183"/>
      <c r="I46" s="112"/>
      <c r="J46" s="113"/>
      <c r="K46" s="113"/>
      <c r="L46" s="113"/>
      <c r="M46" s="113"/>
      <c r="N46" s="114"/>
      <c r="W46" s="181" t="s">
        <v>83</v>
      </c>
      <c r="X46" s="182"/>
      <c r="Y46" s="182"/>
      <c r="Z46" s="182"/>
      <c r="AA46" s="182"/>
      <c r="AB46" s="183"/>
    </row>
    <row r="47" spans="2:28" ht="12">
      <c r="B47" s="181"/>
      <c r="C47" s="182"/>
      <c r="D47" s="182"/>
      <c r="E47" s="182"/>
      <c r="F47" s="182"/>
      <c r="G47" s="183"/>
      <c r="I47" s="112" t="s">
        <v>87</v>
      </c>
      <c r="J47" s="113"/>
      <c r="K47" s="113"/>
      <c r="L47" s="113"/>
      <c r="M47" s="113"/>
      <c r="N47" s="114"/>
      <c r="W47" s="181"/>
      <c r="X47" s="182"/>
      <c r="Y47" s="182"/>
      <c r="Z47" s="182"/>
      <c r="AA47" s="182"/>
      <c r="AB47" s="183"/>
    </row>
    <row r="48" spans="2:28" ht="12">
      <c r="B48" s="181" t="s">
        <v>81</v>
      </c>
      <c r="C48" s="182"/>
      <c r="D48" s="182"/>
      <c r="E48" s="182"/>
      <c r="F48" s="182"/>
      <c r="G48" s="183"/>
      <c r="I48" s="112" t="s">
        <v>52</v>
      </c>
      <c r="J48" s="113"/>
      <c r="K48" s="113"/>
      <c r="L48" s="113"/>
      <c r="M48" s="113"/>
      <c r="N48" s="114"/>
      <c r="W48" s="181" t="s">
        <v>80</v>
      </c>
      <c r="X48" s="182"/>
      <c r="Y48" s="182"/>
      <c r="Z48" s="182"/>
      <c r="AA48" s="182"/>
      <c r="AB48" s="183"/>
    </row>
    <row r="49" spans="2:28" ht="12">
      <c r="B49" s="181" t="s">
        <v>79</v>
      </c>
      <c r="C49" s="182"/>
      <c r="D49" s="182"/>
      <c r="E49" s="182"/>
      <c r="F49" s="182"/>
      <c r="G49" s="183"/>
      <c r="I49" s="112"/>
      <c r="J49" s="113"/>
      <c r="K49" s="113"/>
      <c r="L49" s="113"/>
      <c r="M49" s="113"/>
      <c r="N49" s="114"/>
      <c r="W49" s="181" t="s">
        <v>78</v>
      </c>
      <c r="X49" s="182"/>
      <c r="Y49" s="182"/>
      <c r="Z49" s="182"/>
      <c r="AA49" s="182"/>
      <c r="AB49" s="183"/>
    </row>
    <row r="50" spans="2:28" ht="12">
      <c r="B50" s="181"/>
      <c r="C50" s="182"/>
      <c r="D50" s="182"/>
      <c r="E50" s="182"/>
      <c r="F50" s="182"/>
      <c r="G50" s="183"/>
      <c r="I50" s="112" t="s">
        <v>82</v>
      </c>
      <c r="J50" s="113"/>
      <c r="K50" s="113"/>
      <c r="L50" s="113"/>
      <c r="M50" s="113"/>
      <c r="N50" s="114"/>
      <c r="W50" s="181"/>
      <c r="X50" s="182"/>
      <c r="Y50" s="182"/>
      <c r="Z50" s="182"/>
      <c r="AA50" s="182"/>
      <c r="AB50" s="183"/>
    </row>
    <row r="51" spans="2:28" ht="12">
      <c r="B51" s="181" t="s">
        <v>201</v>
      </c>
      <c r="C51" s="182"/>
      <c r="D51" s="182"/>
      <c r="E51" s="182"/>
      <c r="F51" s="182"/>
      <c r="G51" s="183"/>
      <c r="I51" s="112" t="s">
        <v>52</v>
      </c>
      <c r="J51" s="113"/>
      <c r="K51" s="113"/>
      <c r="L51" s="113"/>
      <c r="M51" s="113"/>
      <c r="N51" s="114"/>
      <c r="W51" s="181" t="s">
        <v>75</v>
      </c>
      <c r="X51" s="182"/>
      <c r="Y51" s="182"/>
      <c r="Z51" s="182"/>
      <c r="AA51" s="182"/>
      <c r="AB51" s="183"/>
    </row>
    <row r="52" spans="2:28" ht="12">
      <c r="B52" s="181" t="s">
        <v>74</v>
      </c>
      <c r="C52" s="182"/>
      <c r="D52" s="182"/>
      <c r="E52" s="182"/>
      <c r="F52" s="182"/>
      <c r="G52" s="183"/>
      <c r="I52" s="112"/>
      <c r="J52" s="113"/>
      <c r="K52" s="113"/>
      <c r="L52" s="113"/>
      <c r="M52" s="113"/>
      <c r="N52" s="114"/>
      <c r="W52" s="181"/>
      <c r="X52" s="182"/>
      <c r="Y52" s="182"/>
      <c r="Z52" s="182"/>
      <c r="AA52" s="182"/>
      <c r="AB52" s="183"/>
    </row>
    <row r="53" spans="2:28" ht="12">
      <c r="B53" s="181"/>
      <c r="C53" s="182"/>
      <c r="D53" s="182"/>
      <c r="E53" s="182"/>
      <c r="F53" s="182"/>
      <c r="G53" s="183"/>
      <c r="I53" s="112" t="s">
        <v>77</v>
      </c>
      <c r="J53" s="113"/>
      <c r="K53" s="113"/>
      <c r="L53" s="113"/>
      <c r="M53" s="113"/>
      <c r="N53" s="114"/>
      <c r="W53" s="181" t="s">
        <v>72</v>
      </c>
      <c r="X53" s="182"/>
      <c r="Y53" s="182"/>
      <c r="Z53" s="182"/>
      <c r="AA53" s="182"/>
      <c r="AB53" s="183"/>
    </row>
    <row r="54" spans="2:28" ht="12">
      <c r="B54" s="181" t="s">
        <v>71</v>
      </c>
      <c r="C54" s="182"/>
      <c r="D54" s="182"/>
      <c r="E54" s="182"/>
      <c r="F54" s="182"/>
      <c r="G54" s="183"/>
      <c r="I54" s="112" t="s">
        <v>76</v>
      </c>
      <c r="J54" s="113"/>
      <c r="K54" s="113"/>
      <c r="L54" s="113"/>
      <c r="M54" s="113"/>
      <c r="N54" s="114"/>
      <c r="W54" s="181" t="s">
        <v>19</v>
      </c>
      <c r="X54" s="182"/>
      <c r="Y54" s="182"/>
      <c r="Z54" s="182"/>
      <c r="AA54" s="182"/>
      <c r="AB54" s="183"/>
    </row>
    <row r="55" spans="2:28" ht="12">
      <c r="B55" s="181" t="s">
        <v>69</v>
      </c>
      <c r="C55" s="182"/>
      <c r="D55" s="182"/>
      <c r="E55" s="182"/>
      <c r="F55" s="182"/>
      <c r="G55" s="183"/>
      <c r="I55" s="112" t="s">
        <v>73</v>
      </c>
      <c r="J55" s="113"/>
      <c r="K55" s="113"/>
      <c r="L55" s="113"/>
      <c r="M55" s="113"/>
      <c r="N55" s="114"/>
      <c r="W55" s="181"/>
      <c r="X55" s="182"/>
      <c r="Y55" s="182"/>
      <c r="Z55" s="182"/>
      <c r="AA55" s="182"/>
      <c r="AB55" s="183"/>
    </row>
    <row r="56" spans="2:28" ht="18" customHeight="1">
      <c r="B56" s="181" t="s">
        <v>67</v>
      </c>
      <c r="C56" s="182"/>
      <c r="D56" s="182"/>
      <c r="E56" s="182"/>
      <c r="F56" s="182"/>
      <c r="G56" s="183"/>
      <c r="I56" s="112"/>
      <c r="J56" s="113"/>
      <c r="K56" s="113"/>
      <c r="L56" s="113"/>
      <c r="M56" s="113"/>
      <c r="N56" s="114"/>
      <c r="W56" s="181"/>
      <c r="X56" s="182"/>
      <c r="Y56" s="182"/>
      <c r="Z56" s="182"/>
      <c r="AA56" s="182"/>
      <c r="AB56" s="183"/>
    </row>
    <row r="57" spans="2:14" ht="12">
      <c r="B57" s="181" t="s">
        <v>66</v>
      </c>
      <c r="C57" s="182"/>
      <c r="D57" s="182"/>
      <c r="E57" s="182"/>
      <c r="F57" s="182"/>
      <c r="G57" s="183"/>
      <c r="I57" s="112" t="s">
        <v>70</v>
      </c>
      <c r="J57" s="113"/>
      <c r="K57" s="113"/>
      <c r="L57" s="113"/>
      <c r="M57" s="113"/>
      <c r="N57" s="114"/>
    </row>
    <row r="58" spans="2:14" ht="12">
      <c r="B58" s="181"/>
      <c r="C58" s="182"/>
      <c r="D58" s="182"/>
      <c r="E58" s="182"/>
      <c r="F58" s="182"/>
      <c r="G58" s="183"/>
      <c r="I58" s="112" t="s">
        <v>68</v>
      </c>
      <c r="J58" s="113"/>
      <c r="K58" s="113"/>
      <c r="L58" s="113"/>
      <c r="M58" s="113"/>
      <c r="N58" s="114"/>
    </row>
    <row r="59" spans="2:14" ht="12">
      <c r="B59" s="181" t="s">
        <v>64</v>
      </c>
      <c r="C59" s="182"/>
      <c r="D59" s="182"/>
      <c r="E59" s="182"/>
      <c r="F59" s="182"/>
      <c r="G59" s="183"/>
      <c r="I59" s="112"/>
      <c r="J59" s="113"/>
      <c r="K59" s="113"/>
      <c r="L59" s="113"/>
      <c r="M59" s="113"/>
      <c r="N59" s="114"/>
    </row>
    <row r="60" spans="2:14" ht="12">
      <c r="B60" s="181" t="s">
        <v>19</v>
      </c>
      <c r="C60" s="182"/>
      <c r="D60" s="182"/>
      <c r="E60" s="182"/>
      <c r="F60" s="182"/>
      <c r="G60" s="183"/>
      <c r="I60" s="112" t="s">
        <v>65</v>
      </c>
      <c r="J60" s="113"/>
      <c r="K60" s="113"/>
      <c r="L60" s="113"/>
      <c r="M60" s="113"/>
      <c r="N60" s="114"/>
    </row>
    <row r="61" spans="2:14" ht="12">
      <c r="B61" s="181"/>
      <c r="C61" s="182"/>
      <c r="D61" s="182"/>
      <c r="E61" s="182"/>
      <c r="F61" s="182"/>
      <c r="G61" s="183"/>
      <c r="I61" s="112"/>
      <c r="J61" s="113"/>
      <c r="K61" s="113"/>
      <c r="L61" s="113"/>
      <c r="M61" s="113"/>
      <c r="N61" s="114"/>
    </row>
    <row r="62" spans="2:14" ht="12">
      <c r="B62" s="181" t="s">
        <v>61</v>
      </c>
      <c r="C62" s="182"/>
      <c r="D62" s="182"/>
      <c r="E62" s="182"/>
      <c r="F62" s="182"/>
      <c r="G62" s="183"/>
      <c r="I62" s="112" t="s">
        <v>63</v>
      </c>
      <c r="J62" s="113"/>
      <c r="K62" s="113"/>
      <c r="L62" s="113"/>
      <c r="M62" s="113"/>
      <c r="N62" s="114"/>
    </row>
    <row r="63" spans="2:14" ht="12">
      <c r="B63" s="181" t="s">
        <v>59</v>
      </c>
      <c r="C63" s="182"/>
      <c r="D63" s="182"/>
      <c r="E63" s="182"/>
      <c r="F63" s="182"/>
      <c r="G63" s="183"/>
      <c r="I63" s="112" t="s">
        <v>62</v>
      </c>
      <c r="J63" s="113"/>
      <c r="K63" s="113"/>
      <c r="L63" s="113"/>
      <c r="M63" s="113"/>
      <c r="N63" s="114"/>
    </row>
    <row r="64" spans="2:14" ht="12">
      <c r="B64" s="181"/>
      <c r="C64" s="182"/>
      <c r="D64" s="182"/>
      <c r="E64" s="182"/>
      <c r="F64" s="182"/>
      <c r="G64" s="183"/>
      <c r="I64" s="112"/>
      <c r="J64" s="113"/>
      <c r="K64" s="113"/>
      <c r="L64" s="113"/>
      <c r="M64" s="113"/>
      <c r="N64" s="114"/>
    </row>
    <row r="65" spans="2:14" ht="12">
      <c r="B65" s="181" t="s">
        <v>58</v>
      </c>
      <c r="C65" s="182"/>
      <c r="D65" s="182"/>
      <c r="E65" s="182"/>
      <c r="F65" s="182"/>
      <c r="G65" s="183"/>
      <c r="I65" s="112" t="s">
        <v>60</v>
      </c>
      <c r="J65" s="113"/>
      <c r="K65" s="113"/>
      <c r="L65" s="113"/>
      <c r="M65" s="113"/>
      <c r="N65" s="114"/>
    </row>
    <row r="66" spans="2:14" ht="12">
      <c r="B66" s="181" t="s">
        <v>53</v>
      </c>
      <c r="C66" s="182"/>
      <c r="D66" s="182"/>
      <c r="E66" s="182"/>
      <c r="F66" s="182"/>
      <c r="G66" s="183"/>
      <c r="I66" s="112" t="s">
        <v>56</v>
      </c>
      <c r="J66" s="113"/>
      <c r="K66" s="113"/>
      <c r="L66" s="113"/>
      <c r="M66" s="113"/>
      <c r="N66" s="114"/>
    </row>
    <row r="67" spans="2:14" ht="12">
      <c r="B67" s="181"/>
      <c r="C67" s="182"/>
      <c r="D67" s="182"/>
      <c r="E67" s="182"/>
      <c r="F67" s="182"/>
      <c r="G67" s="183"/>
      <c r="I67" s="112"/>
      <c r="J67" s="113"/>
      <c r="K67" s="113"/>
      <c r="L67" s="113"/>
      <c r="M67" s="113"/>
      <c r="N67" s="114"/>
    </row>
    <row r="68" spans="2:14" ht="12">
      <c r="B68" s="181" t="s">
        <v>55</v>
      </c>
      <c r="C68" s="182"/>
      <c r="D68" s="182"/>
      <c r="E68" s="182"/>
      <c r="F68" s="182"/>
      <c r="G68" s="183"/>
      <c r="I68" s="112" t="s">
        <v>57</v>
      </c>
      <c r="J68" s="113"/>
      <c r="K68" s="113"/>
      <c r="L68" s="113"/>
      <c r="M68" s="113"/>
      <c r="N68" s="114"/>
    </row>
    <row r="69" spans="2:14" ht="12">
      <c r="B69" s="181" t="s">
        <v>53</v>
      </c>
      <c r="C69" s="182"/>
      <c r="D69" s="182"/>
      <c r="E69" s="182"/>
      <c r="F69" s="182"/>
      <c r="G69" s="183"/>
      <c r="I69" s="112" t="s">
        <v>56</v>
      </c>
      <c r="J69" s="113"/>
      <c r="K69" s="113"/>
      <c r="L69" s="113"/>
      <c r="M69" s="113"/>
      <c r="N69" s="114"/>
    </row>
    <row r="70" spans="2:14" ht="12">
      <c r="B70" s="181"/>
      <c r="C70" s="182"/>
      <c r="D70" s="182"/>
      <c r="E70" s="182"/>
      <c r="F70" s="182"/>
      <c r="G70" s="183"/>
      <c r="I70" s="112"/>
      <c r="J70" s="113"/>
      <c r="K70" s="113"/>
      <c r="L70" s="113"/>
      <c r="M70" s="113"/>
      <c r="N70" s="114"/>
    </row>
    <row r="71" spans="2:14" ht="12">
      <c r="B71" s="181" t="s">
        <v>51</v>
      </c>
      <c r="C71" s="182"/>
      <c r="D71" s="182"/>
      <c r="E71" s="182"/>
      <c r="F71" s="182"/>
      <c r="G71" s="183"/>
      <c r="I71" s="112" t="s">
        <v>54</v>
      </c>
      <c r="J71" s="113"/>
      <c r="K71" s="113"/>
      <c r="L71" s="113"/>
      <c r="M71" s="113"/>
      <c r="N71" s="114"/>
    </row>
    <row r="72" spans="2:14" ht="12">
      <c r="B72" s="181" t="s">
        <v>49</v>
      </c>
      <c r="C72" s="182"/>
      <c r="D72" s="182"/>
      <c r="E72" s="182"/>
      <c r="F72" s="182"/>
      <c r="G72" s="183"/>
      <c r="I72" s="112" t="s">
        <v>52</v>
      </c>
      <c r="J72" s="113"/>
      <c r="K72" s="113"/>
      <c r="L72" s="113"/>
      <c r="M72" s="113"/>
      <c r="N72" s="114"/>
    </row>
    <row r="73" spans="2:14" ht="12">
      <c r="B73" s="181"/>
      <c r="C73" s="182"/>
      <c r="D73" s="182"/>
      <c r="E73" s="182"/>
      <c r="F73" s="182"/>
      <c r="G73" s="183"/>
      <c r="I73" s="112"/>
      <c r="J73" s="113"/>
      <c r="K73" s="113"/>
      <c r="L73" s="113"/>
      <c r="M73" s="113"/>
      <c r="N73" s="114"/>
    </row>
    <row r="74" spans="2:14" ht="12">
      <c r="B74" s="181" t="s">
        <v>47</v>
      </c>
      <c r="C74" s="182"/>
      <c r="D74" s="182"/>
      <c r="E74" s="182"/>
      <c r="F74" s="182"/>
      <c r="G74" s="183"/>
      <c r="I74" s="112" t="s">
        <v>50</v>
      </c>
      <c r="J74" s="113"/>
      <c r="K74" s="113"/>
      <c r="L74" s="113"/>
      <c r="M74" s="113"/>
      <c r="N74" s="114"/>
    </row>
    <row r="75" spans="2:14" ht="12">
      <c r="B75" s="181" t="s">
        <v>45</v>
      </c>
      <c r="C75" s="182"/>
      <c r="D75" s="182"/>
      <c r="E75" s="182"/>
      <c r="F75" s="182"/>
      <c r="G75" s="183"/>
      <c r="I75" s="112" t="s">
        <v>48</v>
      </c>
      <c r="J75" s="113"/>
      <c r="K75" s="113"/>
      <c r="L75" s="113"/>
      <c r="M75" s="113"/>
      <c r="N75" s="114"/>
    </row>
    <row r="76" spans="2:14" ht="12">
      <c r="B76" s="181"/>
      <c r="C76" s="182"/>
      <c r="D76" s="182"/>
      <c r="E76" s="182"/>
      <c r="F76" s="182"/>
      <c r="G76" s="183"/>
      <c r="I76" s="112"/>
      <c r="J76" s="113"/>
      <c r="K76" s="113"/>
      <c r="L76" s="113"/>
      <c r="M76" s="113"/>
      <c r="N76" s="114"/>
    </row>
    <row r="77" spans="2:14" ht="12">
      <c r="B77" s="181" t="s">
        <v>42</v>
      </c>
      <c r="C77" s="182"/>
      <c r="D77" s="182"/>
      <c r="E77" s="182"/>
      <c r="F77" s="182"/>
      <c r="G77" s="183"/>
      <c r="I77" s="112" t="s">
        <v>46</v>
      </c>
      <c r="J77" s="113"/>
      <c r="K77" s="113"/>
      <c r="L77" s="113"/>
      <c r="M77" s="113"/>
      <c r="N77" s="114"/>
    </row>
    <row r="78" spans="2:14" ht="18" customHeight="1">
      <c r="B78" s="181" t="s">
        <v>41</v>
      </c>
      <c r="C78" s="182"/>
      <c r="D78" s="182"/>
      <c r="E78" s="182"/>
      <c r="F78" s="182"/>
      <c r="G78" s="183"/>
      <c r="I78" s="112" t="s">
        <v>44</v>
      </c>
      <c r="J78" s="113"/>
      <c r="K78" s="113"/>
      <c r="L78" s="113"/>
      <c r="M78" s="113"/>
      <c r="N78" s="114"/>
    </row>
    <row r="79" spans="2:14" ht="12">
      <c r="B79" s="181" t="s">
        <v>40</v>
      </c>
      <c r="C79" s="182"/>
      <c r="D79" s="182"/>
      <c r="E79" s="182"/>
      <c r="F79" s="182"/>
      <c r="G79" s="183"/>
      <c r="I79" s="112" t="s">
        <v>43</v>
      </c>
      <c r="J79" s="113"/>
      <c r="K79" s="113"/>
      <c r="L79" s="113"/>
      <c r="M79" s="113"/>
      <c r="N79" s="114"/>
    </row>
    <row r="80" spans="2:14" ht="12">
      <c r="B80" s="181"/>
      <c r="C80" s="182"/>
      <c r="D80" s="182"/>
      <c r="E80" s="182"/>
      <c r="F80" s="182"/>
      <c r="G80" s="183"/>
      <c r="I80" s="112"/>
      <c r="J80" s="113"/>
      <c r="K80" s="113"/>
      <c r="L80" s="113"/>
      <c r="M80" s="113"/>
      <c r="N80" s="114"/>
    </row>
    <row r="81" spans="2:14" ht="12">
      <c r="B81" s="181" t="s">
        <v>39</v>
      </c>
      <c r="C81" s="182"/>
      <c r="D81" s="182"/>
      <c r="E81" s="182"/>
      <c r="F81" s="182"/>
      <c r="G81" s="183"/>
      <c r="I81" s="112"/>
      <c r="J81" s="113"/>
      <c r="K81" s="113"/>
      <c r="L81" s="113"/>
      <c r="M81" s="113"/>
      <c r="N81" s="114"/>
    </row>
    <row r="82" spans="2:7" ht="12">
      <c r="B82" s="181" t="s">
        <v>38</v>
      </c>
      <c r="C82" s="182"/>
      <c r="D82" s="182"/>
      <c r="E82" s="182"/>
      <c r="F82" s="182"/>
      <c r="G82" s="183"/>
    </row>
    <row r="83" spans="2:7" ht="12">
      <c r="B83" s="181" t="s">
        <v>37</v>
      </c>
      <c r="C83" s="182"/>
      <c r="D83" s="182"/>
      <c r="E83" s="182"/>
      <c r="F83" s="182"/>
      <c r="G83" s="183"/>
    </row>
    <row r="84" spans="2:7" ht="12">
      <c r="B84" s="181"/>
      <c r="C84" s="182"/>
      <c r="D84" s="182"/>
      <c r="E84" s="182"/>
      <c r="F84" s="182"/>
      <c r="G84" s="183"/>
    </row>
    <row r="85" spans="2:7" ht="12">
      <c r="B85" s="181" t="s">
        <v>36</v>
      </c>
      <c r="C85" s="182"/>
      <c r="D85" s="182"/>
      <c r="E85" s="182"/>
      <c r="F85" s="182"/>
      <c r="G85" s="183"/>
    </row>
    <row r="86" spans="2:7" ht="12">
      <c r="B86" s="181" t="s">
        <v>35</v>
      </c>
      <c r="C86" s="182"/>
      <c r="D86" s="182"/>
      <c r="E86" s="182"/>
      <c r="F86" s="182"/>
      <c r="G86" s="183"/>
    </row>
    <row r="87" spans="2:7" ht="12">
      <c r="B87" s="181"/>
      <c r="C87" s="182"/>
      <c r="D87" s="182"/>
      <c r="E87" s="182"/>
      <c r="F87" s="182"/>
      <c r="G87" s="183"/>
    </row>
    <row r="88" spans="2:7" ht="12">
      <c r="B88" s="181" t="s">
        <v>34</v>
      </c>
      <c r="C88" s="182"/>
      <c r="D88" s="182"/>
      <c r="E88" s="182"/>
      <c r="F88" s="182"/>
      <c r="G88" s="183"/>
    </row>
    <row r="89" spans="2:7" ht="12">
      <c r="B89" s="181"/>
      <c r="C89" s="182"/>
      <c r="D89" s="182"/>
      <c r="E89" s="182"/>
      <c r="F89" s="182"/>
      <c r="G89" s="183"/>
    </row>
    <row r="90" spans="2:7" ht="12">
      <c r="B90" s="181" t="s">
        <v>33</v>
      </c>
      <c r="C90" s="182"/>
      <c r="D90" s="182"/>
      <c r="E90" s="182"/>
      <c r="F90" s="182"/>
      <c r="G90" s="183"/>
    </row>
    <row r="91" spans="2:7" ht="12">
      <c r="B91" s="181" t="s">
        <v>32</v>
      </c>
      <c r="C91" s="182"/>
      <c r="D91" s="182"/>
      <c r="E91" s="182"/>
      <c r="F91" s="182"/>
      <c r="G91" s="183"/>
    </row>
    <row r="92" spans="2:7" ht="12">
      <c r="B92" s="181" t="s">
        <v>31</v>
      </c>
      <c r="C92" s="182"/>
      <c r="D92" s="182"/>
      <c r="E92" s="182"/>
      <c r="F92" s="182"/>
      <c r="G92" s="183"/>
    </row>
    <row r="93" spans="2:7" ht="12">
      <c r="B93" s="181"/>
      <c r="C93" s="182"/>
      <c r="D93" s="182"/>
      <c r="E93" s="182"/>
      <c r="F93" s="182"/>
      <c r="G93" s="183"/>
    </row>
    <row r="94" spans="2:7" ht="12">
      <c r="B94" s="181" t="s">
        <v>30</v>
      </c>
      <c r="C94" s="182"/>
      <c r="D94" s="182"/>
      <c r="E94" s="182"/>
      <c r="F94" s="182"/>
      <c r="G94" s="183"/>
    </row>
    <row r="95" spans="2:7" ht="12">
      <c r="B95" s="181" t="s">
        <v>29</v>
      </c>
      <c r="C95" s="182"/>
      <c r="D95" s="182"/>
      <c r="E95" s="182"/>
      <c r="F95" s="182"/>
      <c r="G95" s="183"/>
    </row>
    <row r="96" spans="2:7" ht="12">
      <c r="B96" s="181"/>
      <c r="C96" s="182"/>
      <c r="D96" s="182"/>
      <c r="E96" s="182"/>
      <c r="F96" s="182"/>
      <c r="G96" s="183"/>
    </row>
    <row r="97" spans="2:7" ht="12">
      <c r="B97" s="181" t="s">
        <v>28</v>
      </c>
      <c r="C97" s="182"/>
      <c r="D97" s="182"/>
      <c r="E97" s="182"/>
      <c r="F97" s="182"/>
      <c r="G97" s="183"/>
    </row>
    <row r="98" spans="2:7" ht="12">
      <c r="B98" s="181" t="s">
        <v>27</v>
      </c>
      <c r="C98" s="182"/>
      <c r="D98" s="182"/>
      <c r="E98" s="182"/>
      <c r="F98" s="182"/>
      <c r="G98" s="183"/>
    </row>
    <row r="99" spans="2:7" ht="12">
      <c r="B99" s="181" t="s">
        <v>26</v>
      </c>
      <c r="C99" s="182"/>
      <c r="D99" s="182"/>
      <c r="E99" s="182"/>
      <c r="F99" s="182"/>
      <c r="G99" s="183"/>
    </row>
    <row r="100" spans="2:7" ht="12">
      <c r="B100" s="181"/>
      <c r="C100" s="182"/>
      <c r="D100" s="182"/>
      <c r="E100" s="182"/>
      <c r="F100" s="182"/>
      <c r="G100" s="183"/>
    </row>
    <row r="101" spans="2:7" ht="12">
      <c r="B101" s="181" t="s">
        <v>25</v>
      </c>
      <c r="C101" s="182"/>
      <c r="D101" s="182"/>
      <c r="E101" s="182"/>
      <c r="F101" s="182"/>
      <c r="G101" s="183"/>
    </row>
    <row r="102" spans="2:7" ht="12">
      <c r="B102" s="181" t="s">
        <v>22</v>
      </c>
      <c r="C102" s="182"/>
      <c r="D102" s="182"/>
      <c r="E102" s="182"/>
      <c r="F102" s="182"/>
      <c r="G102" s="183"/>
    </row>
    <row r="103" spans="2:7" ht="12">
      <c r="B103" s="181"/>
      <c r="C103" s="182"/>
      <c r="D103" s="182"/>
      <c r="E103" s="182"/>
      <c r="F103" s="182"/>
      <c r="G103" s="183"/>
    </row>
    <row r="104" spans="2:7" ht="12">
      <c r="B104" s="181" t="s">
        <v>24</v>
      </c>
      <c r="C104" s="182"/>
      <c r="D104" s="182"/>
      <c r="E104" s="182"/>
      <c r="F104" s="182"/>
      <c r="G104" s="183"/>
    </row>
    <row r="105" spans="2:7" ht="12">
      <c r="B105" s="181" t="s">
        <v>23</v>
      </c>
      <c r="C105" s="182"/>
      <c r="D105" s="182"/>
      <c r="E105" s="182"/>
      <c r="F105" s="182"/>
      <c r="G105" s="183"/>
    </row>
    <row r="106" spans="2:7" ht="12">
      <c r="B106" s="181" t="s">
        <v>22</v>
      </c>
      <c r="C106" s="182"/>
      <c r="D106" s="182"/>
      <c r="E106" s="182"/>
      <c r="F106" s="182"/>
      <c r="G106" s="183"/>
    </row>
    <row r="107" spans="2:7" ht="12">
      <c r="B107" s="181"/>
      <c r="C107" s="182"/>
      <c r="D107" s="182"/>
      <c r="E107" s="182"/>
      <c r="F107" s="182"/>
      <c r="G107" s="183"/>
    </row>
    <row r="108" spans="2:7" ht="12">
      <c r="B108" s="181" t="s">
        <v>204</v>
      </c>
      <c r="C108" s="182"/>
      <c r="D108" s="182"/>
      <c r="E108" s="182"/>
      <c r="F108" s="182"/>
      <c r="G108" s="183"/>
    </row>
    <row r="109" spans="2:7" ht="12">
      <c r="B109" s="181" t="s">
        <v>21</v>
      </c>
      <c r="C109" s="182"/>
      <c r="D109" s="182"/>
      <c r="E109" s="182"/>
      <c r="F109" s="182"/>
      <c r="G109" s="183"/>
    </row>
    <row r="110" spans="2:7" ht="12">
      <c r="B110" s="181" t="s">
        <v>20</v>
      </c>
      <c r="C110" s="182"/>
      <c r="D110" s="182"/>
      <c r="E110" s="182"/>
      <c r="F110" s="182"/>
      <c r="G110" s="183"/>
    </row>
    <row r="111" spans="2:7" ht="12">
      <c r="B111" s="181" t="s">
        <v>19</v>
      </c>
      <c r="C111" s="182"/>
      <c r="D111" s="182"/>
      <c r="E111" s="182"/>
      <c r="F111" s="182"/>
      <c r="G111" s="183"/>
    </row>
    <row r="112" spans="2:7" ht="12">
      <c r="B112" s="181"/>
      <c r="C112" s="182"/>
      <c r="D112" s="182"/>
      <c r="E112" s="182"/>
      <c r="F112" s="182"/>
      <c r="G112" s="183"/>
    </row>
    <row r="113" spans="2:7" ht="12">
      <c r="B113" s="181" t="s">
        <v>18</v>
      </c>
      <c r="C113" s="182"/>
      <c r="D113" s="182"/>
      <c r="E113" s="182"/>
      <c r="F113" s="182"/>
      <c r="G113" s="183"/>
    </row>
    <row r="114" spans="2:7" ht="12">
      <c r="B114" s="181" t="s">
        <v>17</v>
      </c>
      <c r="C114" s="182"/>
      <c r="D114" s="182"/>
      <c r="E114" s="182"/>
      <c r="F114" s="182"/>
      <c r="G114" s="183"/>
    </row>
    <row r="115" spans="2:7" ht="12">
      <c r="B115" s="181" t="s">
        <v>16</v>
      </c>
      <c r="C115" s="182"/>
      <c r="D115" s="182"/>
      <c r="E115" s="182"/>
      <c r="F115" s="182"/>
      <c r="G115" s="183"/>
    </row>
    <row r="116" spans="2:7" ht="12">
      <c r="B116" s="181"/>
      <c r="C116" s="182"/>
      <c r="D116" s="182"/>
      <c r="E116" s="182"/>
      <c r="F116" s="182"/>
      <c r="G116" s="183"/>
    </row>
    <row r="117" spans="2:7" ht="12">
      <c r="B117" s="181" t="s">
        <v>15</v>
      </c>
      <c r="C117" s="182"/>
      <c r="D117" s="182"/>
      <c r="E117" s="182"/>
      <c r="F117" s="182"/>
      <c r="G117" s="183"/>
    </row>
    <row r="118" spans="2:7" ht="12">
      <c r="B118" s="181" t="s">
        <v>13</v>
      </c>
      <c r="C118" s="182"/>
      <c r="D118" s="182"/>
      <c r="E118" s="182"/>
      <c r="F118" s="182"/>
      <c r="G118" s="183"/>
    </row>
    <row r="119" spans="2:7" ht="12">
      <c r="B119" s="181"/>
      <c r="C119" s="182"/>
      <c r="D119" s="182"/>
      <c r="E119" s="182"/>
      <c r="F119" s="182"/>
      <c r="G119" s="183"/>
    </row>
    <row r="120" spans="2:7" ht="12">
      <c r="B120" s="181" t="s">
        <v>14</v>
      </c>
      <c r="C120" s="182"/>
      <c r="D120" s="182"/>
      <c r="E120" s="182"/>
      <c r="F120" s="182"/>
      <c r="G120" s="183"/>
    </row>
    <row r="121" spans="2:7" ht="12">
      <c r="B121" s="181" t="s">
        <v>13</v>
      </c>
      <c r="C121" s="182"/>
      <c r="D121" s="182"/>
      <c r="E121" s="182"/>
      <c r="F121" s="182"/>
      <c r="G121" s="183"/>
    </row>
    <row r="122" spans="2:7" ht="12">
      <c r="B122" s="181"/>
      <c r="C122" s="182"/>
      <c r="D122" s="182"/>
      <c r="E122" s="182"/>
      <c r="F122" s="182"/>
      <c r="G122" s="183"/>
    </row>
    <row r="123" spans="2:7" ht="12">
      <c r="B123" s="181" t="s">
        <v>12</v>
      </c>
      <c r="C123" s="182"/>
      <c r="D123" s="182"/>
      <c r="E123" s="182"/>
      <c r="F123" s="182"/>
      <c r="G123" s="183"/>
    </row>
    <row r="124" spans="2:7" ht="12">
      <c r="B124" s="181"/>
      <c r="C124" s="182"/>
      <c r="D124" s="182"/>
      <c r="E124" s="182"/>
      <c r="F124" s="182"/>
      <c r="G124" s="183"/>
    </row>
    <row r="125" spans="2:7" ht="12">
      <c r="B125" s="181" t="s">
        <v>11</v>
      </c>
      <c r="C125" s="182"/>
      <c r="D125" s="182"/>
      <c r="E125" s="182"/>
      <c r="F125" s="182"/>
      <c r="G125" s="183"/>
    </row>
    <row r="126" spans="2:7" ht="12">
      <c r="B126" s="181" t="s">
        <v>10</v>
      </c>
      <c r="C126" s="182"/>
      <c r="D126" s="182"/>
      <c r="E126" s="182"/>
      <c r="F126" s="182"/>
      <c r="G126" s="183"/>
    </row>
    <row r="127" spans="2:7" ht="12">
      <c r="B127" s="181"/>
      <c r="C127" s="182"/>
      <c r="D127" s="182"/>
      <c r="E127" s="182"/>
      <c r="F127" s="182"/>
      <c r="G127" s="183"/>
    </row>
    <row r="128" spans="2:7" ht="12">
      <c r="B128" s="181" t="s">
        <v>9</v>
      </c>
      <c r="C128" s="182"/>
      <c r="D128" s="182"/>
      <c r="E128" s="182"/>
      <c r="F128" s="182"/>
      <c r="G128" s="183"/>
    </row>
    <row r="129" spans="2:7" ht="12">
      <c r="B129" s="181" t="s">
        <v>8</v>
      </c>
      <c r="C129" s="182"/>
      <c r="D129" s="182"/>
      <c r="E129" s="182"/>
      <c r="F129" s="182"/>
      <c r="G129" s="183"/>
    </row>
    <row r="130" spans="2:7" ht="12">
      <c r="B130" s="181" t="s">
        <v>7</v>
      </c>
      <c r="C130" s="182"/>
      <c r="D130" s="182"/>
      <c r="E130" s="182"/>
      <c r="F130" s="182"/>
      <c r="G130" s="183"/>
    </row>
    <row r="131" spans="2:7" ht="12">
      <c r="B131" s="181"/>
      <c r="C131" s="182"/>
      <c r="D131" s="182"/>
      <c r="E131" s="182"/>
      <c r="F131" s="182"/>
      <c r="G131" s="183"/>
    </row>
    <row r="132" spans="2:7" ht="12">
      <c r="B132" s="181" t="s">
        <v>6</v>
      </c>
      <c r="C132" s="182"/>
      <c r="D132" s="182"/>
      <c r="E132" s="182"/>
      <c r="F132" s="182"/>
      <c r="G132" s="183"/>
    </row>
    <row r="133" spans="2:7" ht="12">
      <c r="B133" s="181" t="s">
        <v>5</v>
      </c>
      <c r="C133" s="182"/>
      <c r="D133" s="182"/>
      <c r="E133" s="182"/>
      <c r="F133" s="182"/>
      <c r="G133" s="183"/>
    </row>
    <row r="134" spans="2:7" ht="18" customHeight="1">
      <c r="B134" s="181"/>
      <c r="C134" s="182"/>
      <c r="D134" s="182"/>
      <c r="E134" s="182"/>
      <c r="F134" s="182"/>
      <c r="G134" s="183"/>
    </row>
  </sheetData>
  <sheetProtection/>
  <mergeCells count="220">
    <mergeCell ref="P17:U17"/>
    <mergeCell ref="P18:U18"/>
    <mergeCell ref="P19:U19"/>
    <mergeCell ref="P20:U20"/>
    <mergeCell ref="P21:U21"/>
    <mergeCell ref="P11:U11"/>
    <mergeCell ref="P12:U12"/>
    <mergeCell ref="P13:U13"/>
    <mergeCell ref="P14:U14"/>
    <mergeCell ref="P15:U15"/>
    <mergeCell ref="P16:U16"/>
    <mergeCell ref="I9:N9"/>
    <mergeCell ref="I10:N10"/>
    <mergeCell ref="P4:U4"/>
    <mergeCell ref="P5:U5"/>
    <mergeCell ref="P6:U6"/>
    <mergeCell ref="P7:U7"/>
    <mergeCell ref="P8:U8"/>
    <mergeCell ref="P9:U9"/>
    <mergeCell ref="P10:U10"/>
    <mergeCell ref="B130:G130"/>
    <mergeCell ref="B131:G131"/>
    <mergeCell ref="B132:G132"/>
    <mergeCell ref="B133:G133"/>
    <mergeCell ref="B134:G134"/>
    <mergeCell ref="I4:N4"/>
    <mergeCell ref="I5:N5"/>
    <mergeCell ref="I6:N6"/>
    <mergeCell ref="I7:N7"/>
    <mergeCell ref="I8:N8"/>
    <mergeCell ref="B124:G124"/>
    <mergeCell ref="B125:G125"/>
    <mergeCell ref="B126:G126"/>
    <mergeCell ref="B127:G127"/>
    <mergeCell ref="B128:G128"/>
    <mergeCell ref="B129:G129"/>
    <mergeCell ref="B118:G118"/>
    <mergeCell ref="B119:G119"/>
    <mergeCell ref="B120:G120"/>
    <mergeCell ref="B121:G121"/>
    <mergeCell ref="B122:G122"/>
    <mergeCell ref="B123:G123"/>
    <mergeCell ref="B112:G112"/>
    <mergeCell ref="B113:G113"/>
    <mergeCell ref="B114:G114"/>
    <mergeCell ref="B115:G115"/>
    <mergeCell ref="B116:G116"/>
    <mergeCell ref="B117:G117"/>
    <mergeCell ref="B106:G106"/>
    <mergeCell ref="B107:G107"/>
    <mergeCell ref="B108:G108"/>
    <mergeCell ref="B109:G109"/>
    <mergeCell ref="B110:G110"/>
    <mergeCell ref="B111:G111"/>
    <mergeCell ref="B100:G100"/>
    <mergeCell ref="B101:G101"/>
    <mergeCell ref="B102:G102"/>
    <mergeCell ref="B103:G103"/>
    <mergeCell ref="B104:G104"/>
    <mergeCell ref="B105:G105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  <mergeCell ref="B82:G82"/>
    <mergeCell ref="B83:G83"/>
    <mergeCell ref="B84:G84"/>
    <mergeCell ref="B85:G85"/>
    <mergeCell ref="B86:G86"/>
    <mergeCell ref="B87:G87"/>
    <mergeCell ref="B76:G76"/>
    <mergeCell ref="B77:G77"/>
    <mergeCell ref="B78:G78"/>
    <mergeCell ref="B79:G79"/>
    <mergeCell ref="B80:G80"/>
    <mergeCell ref="B81:G81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4:G4"/>
    <mergeCell ref="B5:G5"/>
    <mergeCell ref="B6:G6"/>
    <mergeCell ref="B7:G7"/>
    <mergeCell ref="B8:G8"/>
    <mergeCell ref="B9:G9"/>
    <mergeCell ref="P22:U22"/>
    <mergeCell ref="P23:U23"/>
    <mergeCell ref="P24:U24"/>
    <mergeCell ref="P25:U25"/>
    <mergeCell ref="P26:U26"/>
    <mergeCell ref="P27:U27"/>
    <mergeCell ref="P28:U28"/>
    <mergeCell ref="P29:U29"/>
    <mergeCell ref="P30:U30"/>
    <mergeCell ref="P31:U31"/>
    <mergeCell ref="P32:U32"/>
    <mergeCell ref="W4:AB4"/>
    <mergeCell ref="W5:AB5"/>
    <mergeCell ref="W6:AB6"/>
    <mergeCell ref="W7:AB7"/>
    <mergeCell ref="W8:AB8"/>
    <mergeCell ref="W9:AB9"/>
    <mergeCell ref="W10:AB10"/>
    <mergeCell ref="W11:AB11"/>
    <mergeCell ref="W12:AB12"/>
    <mergeCell ref="W13:AB13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W23:AB23"/>
    <mergeCell ref="W24:AB24"/>
    <mergeCell ref="W25:AB25"/>
    <mergeCell ref="W26:AB26"/>
    <mergeCell ref="W27:AB27"/>
    <mergeCell ref="W28:AB28"/>
    <mergeCell ref="W29:AB29"/>
    <mergeCell ref="W30:AB30"/>
    <mergeCell ref="W31:AB31"/>
    <mergeCell ref="W32:AB32"/>
    <mergeCell ref="W33:AB33"/>
    <mergeCell ref="W34:AB34"/>
    <mergeCell ref="W35:AB35"/>
    <mergeCell ref="W36:AB36"/>
    <mergeCell ref="W37:AB37"/>
    <mergeCell ref="W38:AB38"/>
    <mergeCell ref="W39:AB39"/>
    <mergeCell ref="W40:AB40"/>
    <mergeCell ref="W41:AB41"/>
    <mergeCell ref="W42:AB42"/>
    <mergeCell ref="W43:AB43"/>
    <mergeCell ref="W44:AB44"/>
    <mergeCell ref="W45:AB45"/>
    <mergeCell ref="W46:AB46"/>
    <mergeCell ref="W47:AB47"/>
    <mergeCell ref="W48:AB48"/>
    <mergeCell ref="W49:AB49"/>
    <mergeCell ref="W50:AB50"/>
    <mergeCell ref="W51:AB51"/>
    <mergeCell ref="W52:AB52"/>
    <mergeCell ref="W53:AB53"/>
    <mergeCell ref="W54:AB54"/>
    <mergeCell ref="W55:AB55"/>
    <mergeCell ref="W56:AB56"/>
  </mergeCells>
  <dataValidations count="2">
    <dataValidation type="textLength" allowBlank="1" showInputMessage="1" showErrorMessage="1" sqref="H9:H12">
      <formula1>0</formula1>
      <formula2>12</formula2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4:G134 W4:AB56 P4:U32 I4:N81">
      <formula1>LENB(B4)&lt;=24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Y35"/>
  <sheetViews>
    <sheetView zoomScalePageLayoutView="0" workbookViewId="0" topLeftCell="A1">
      <selection activeCell="E6" sqref="E6"/>
    </sheetView>
  </sheetViews>
  <sheetFormatPr defaultColWidth="8.796875" defaultRowHeight="18.75"/>
  <cols>
    <col min="1" max="1" width="8.796875" style="13" customWidth="1"/>
    <col min="2" max="2" width="6.09765625" style="13" customWidth="1"/>
    <col min="3" max="3" width="10.69921875" style="13" customWidth="1"/>
    <col min="4" max="5" width="6.09765625" style="13" customWidth="1"/>
    <col min="6" max="6" width="10.69921875" style="13" customWidth="1"/>
    <col min="7" max="8" width="6.09765625" style="13" customWidth="1"/>
    <col min="9" max="9" width="10.69921875" style="13" customWidth="1"/>
    <col min="10" max="11" width="6.09765625" style="13" customWidth="1"/>
    <col min="12" max="12" width="10.69921875" style="13" customWidth="1"/>
    <col min="13" max="14" width="6.09765625" style="13" customWidth="1"/>
    <col min="15" max="15" width="10.69921875" style="13" customWidth="1"/>
    <col min="16" max="17" width="6.09765625" style="13" customWidth="1"/>
    <col min="18" max="18" width="10.69921875" style="13" customWidth="1"/>
    <col min="19" max="20" width="6.09765625" style="13" customWidth="1"/>
    <col min="21" max="21" width="10.69921875" style="13" customWidth="1"/>
    <col min="22" max="23" width="6.09765625" style="13" customWidth="1"/>
    <col min="24" max="24" width="10.69921875" style="13" customWidth="1"/>
    <col min="25" max="25" width="6.09765625" style="13" customWidth="1"/>
    <col min="26" max="16384" width="8.796875" style="13" customWidth="1"/>
  </cols>
  <sheetData>
    <row r="1" spans="1:24" ht="11.25">
      <c r="A1" s="28" t="s">
        <v>0</v>
      </c>
      <c r="B1" s="29" t="s">
        <v>183</v>
      </c>
      <c r="C1" s="29" t="s">
        <v>1</v>
      </c>
      <c r="E1" s="43" t="s">
        <v>178</v>
      </c>
      <c r="F1" s="44" t="str">
        <f>'30×80 2種類まで'!G2</f>
        <v>552-0012</v>
      </c>
      <c r="G1" s="45"/>
      <c r="H1" s="46"/>
      <c r="I1" s="41"/>
      <c r="J1" s="31"/>
      <c r="K1" s="30"/>
      <c r="L1" s="30"/>
      <c r="M1" s="31"/>
      <c r="N1" s="30"/>
      <c r="O1" s="30"/>
      <c r="P1" s="31"/>
      <c r="Q1" s="30"/>
      <c r="R1" s="30"/>
      <c r="S1" s="31"/>
      <c r="T1" s="30"/>
      <c r="U1" s="30"/>
      <c r="V1" s="31"/>
      <c r="W1" s="30"/>
      <c r="X1" s="30"/>
    </row>
    <row r="2" spans="1:24" ht="11.25">
      <c r="A2" s="61" t="str">
        <f>'30×80 2種類まで'!A2</f>
        <v>2018</v>
      </c>
      <c r="B2" s="61" t="str">
        <f>'30×80 2種類まで'!B2</f>
        <v>6</v>
      </c>
      <c r="C2" s="61" t="str">
        <f>'30×80 2種類まで'!C2</f>
        <v>10</v>
      </c>
      <c r="E2" s="43" t="s">
        <v>180</v>
      </c>
      <c r="F2" s="44" t="str">
        <f>'30×80 2種類まで'!G3</f>
        <v>090-3978-0392</v>
      </c>
      <c r="G2" s="45"/>
      <c r="H2" s="47"/>
      <c r="I2" s="41"/>
      <c r="J2" s="31"/>
      <c r="K2" s="32"/>
      <c r="L2" s="30"/>
      <c r="M2" s="31"/>
      <c r="N2" s="32"/>
      <c r="O2" s="30"/>
      <c r="P2" s="31"/>
      <c r="Q2" s="32"/>
      <c r="R2" s="30"/>
      <c r="S2" s="31"/>
      <c r="T2" s="32"/>
      <c r="U2" s="30"/>
      <c r="V2" s="31"/>
      <c r="W2" s="32"/>
      <c r="X2" s="30"/>
    </row>
    <row r="3" spans="1:24" ht="19.5" customHeight="1">
      <c r="A3" s="28" t="s">
        <v>162</v>
      </c>
      <c r="B3" s="40" t="str">
        <f>'30×80 2種類まで'!B5</f>
        <v>ポリエステルサテン</v>
      </c>
      <c r="C3" s="41"/>
      <c r="E3" s="43" t="s">
        <v>179</v>
      </c>
      <c r="F3" s="44" t="str">
        <f>'30×80 2種類まで'!J2</f>
        <v>大阪市港区市岡2-11-15</v>
      </c>
      <c r="G3" s="34"/>
      <c r="H3" s="47"/>
      <c r="I3" s="41"/>
      <c r="K3" s="32"/>
      <c r="L3" s="30"/>
      <c r="N3" s="32"/>
      <c r="O3" s="30"/>
      <c r="Q3" s="32"/>
      <c r="R3" s="30"/>
      <c r="T3" s="32"/>
      <c r="U3" s="30"/>
      <c r="W3" s="32"/>
      <c r="X3" s="30"/>
    </row>
    <row r="4" spans="1:24" ht="19.5" customHeight="1">
      <c r="A4" s="28" t="s">
        <v>182</v>
      </c>
      <c r="B4" s="42">
        <f>C13+F13+I13+L13+O13+R13+U13+X13</f>
        <v>200</v>
      </c>
      <c r="C4" s="85" t="s">
        <v>364</v>
      </c>
      <c r="E4" s="43" t="s">
        <v>177</v>
      </c>
      <c r="F4" s="44" t="str">
        <f>'30×80 2種類まで'!H1</f>
        <v>内田（株）</v>
      </c>
      <c r="G4" s="34"/>
      <c r="H4" s="47"/>
      <c r="I4" s="41"/>
      <c r="K4" s="32"/>
      <c r="L4" s="30"/>
      <c r="N4" s="32"/>
      <c r="O4" s="30"/>
      <c r="Q4" s="32"/>
      <c r="R4" s="30"/>
      <c r="T4" s="32"/>
      <c r="U4" s="30"/>
      <c r="W4" s="32"/>
      <c r="X4" s="30"/>
    </row>
    <row r="5" spans="2:23" ht="11.25">
      <c r="B5" s="13" t="s">
        <v>188</v>
      </c>
      <c r="E5" s="13" t="s">
        <v>189</v>
      </c>
      <c r="H5" s="13" t="s">
        <v>190</v>
      </c>
      <c r="K5" s="13" t="s">
        <v>191</v>
      </c>
      <c r="N5" s="13" t="s">
        <v>192</v>
      </c>
      <c r="Q5" s="13" t="s">
        <v>193</v>
      </c>
      <c r="T5" s="13" t="s">
        <v>194</v>
      </c>
      <c r="W5" s="13" t="s">
        <v>195</v>
      </c>
    </row>
    <row r="6" spans="1:25" ht="11.25">
      <c r="A6" s="26" t="str">
        <f>'30×80 2種類まで'!E5</f>
        <v>NO.</v>
      </c>
      <c r="B6" s="76" t="str">
        <f>'30×80 2種類まで'!F5</f>
        <v>2018-610</v>
      </c>
      <c r="C6" s="77"/>
      <c r="D6" s="35"/>
      <c r="E6" s="76" t="str">
        <f>'30×80 2種類まで'!M5</f>
        <v>2018610</v>
      </c>
      <c r="F6" s="77"/>
      <c r="G6" s="36"/>
      <c r="H6" s="149">
        <f>'30×80 5種類まで'!B4</f>
        <v>0</v>
      </c>
      <c r="I6" s="77"/>
      <c r="J6" s="35"/>
      <c r="K6" s="76">
        <f>'30×80 5種類まで'!I4</f>
        <v>0</v>
      </c>
      <c r="L6" s="77"/>
      <c r="M6" s="35"/>
      <c r="N6" s="76">
        <f>'30×80 5種類まで'!P4</f>
        <v>0</v>
      </c>
      <c r="O6" s="77"/>
      <c r="P6" s="36"/>
      <c r="Q6" s="149">
        <f>'30×80 8種類まで'!B4</f>
        <v>0</v>
      </c>
      <c r="R6" s="77"/>
      <c r="S6" s="35"/>
      <c r="T6" s="76">
        <f>'30×80 8種類まで'!I4</f>
        <v>0</v>
      </c>
      <c r="U6" s="77"/>
      <c r="V6" s="35"/>
      <c r="W6" s="76">
        <f>'30×80 8種類まで'!P4</f>
        <v>0</v>
      </c>
      <c r="X6" s="77"/>
      <c r="Y6" s="36"/>
    </row>
    <row r="7" spans="1:25" ht="11.25">
      <c r="A7" s="26" t="str">
        <f>'30×80 2種類まで'!E6</f>
        <v>SIZE</v>
      </c>
      <c r="B7" s="73">
        <f>'30×80 2種類まで'!F6</f>
        <v>0</v>
      </c>
      <c r="C7" s="75">
        <f>'30×80 2種類まで'!F7</f>
        <v>100</v>
      </c>
      <c r="D7" s="26" t="s">
        <v>186</v>
      </c>
      <c r="E7" s="73" t="str">
        <f>'30×80 2種類まで'!M6</f>
        <v>M</v>
      </c>
      <c r="F7" s="75">
        <f>'30×80 2種類まで'!M7</f>
        <v>50</v>
      </c>
      <c r="G7" s="38" t="s">
        <v>186</v>
      </c>
      <c r="H7" s="150">
        <f>'30×80 5種類まで'!B5</f>
        <v>0</v>
      </c>
      <c r="I7" s="106">
        <f>'30×80 5種類まで'!B6</f>
        <v>0</v>
      </c>
      <c r="J7" s="26" t="s">
        <v>186</v>
      </c>
      <c r="K7" s="73">
        <f>'30×80 5種類まで'!I5</f>
        <v>0</v>
      </c>
      <c r="L7" s="75">
        <f>'30×80 5種類まで'!I6</f>
        <v>0</v>
      </c>
      <c r="M7" s="26" t="s">
        <v>186</v>
      </c>
      <c r="N7" s="73">
        <f>'30×80 5種類まで'!P5</f>
        <v>0</v>
      </c>
      <c r="O7" s="75">
        <f>'30×80 5種類まで'!P6</f>
        <v>0</v>
      </c>
      <c r="P7" s="38" t="s">
        <v>186</v>
      </c>
      <c r="Q7" s="150">
        <f>'30×80 8種類まで'!B5</f>
        <v>0</v>
      </c>
      <c r="R7" s="75">
        <f>'30×80 8種類まで'!B6</f>
        <v>0</v>
      </c>
      <c r="S7" s="26" t="s">
        <v>186</v>
      </c>
      <c r="T7" s="73">
        <f>'30×80 8種類まで'!I5</f>
        <v>0</v>
      </c>
      <c r="U7" s="75">
        <f>'30×80 8種類まで'!I6</f>
        <v>0</v>
      </c>
      <c r="V7" s="26" t="s">
        <v>186</v>
      </c>
      <c r="W7" s="73">
        <f>'30×80 8種類まで'!P5</f>
        <v>0</v>
      </c>
      <c r="X7" s="75">
        <f>'30×80 8種類まで'!P6</f>
        <v>0</v>
      </c>
      <c r="Y7" s="38" t="s">
        <v>186</v>
      </c>
    </row>
    <row r="8" spans="1:25" ht="11.25">
      <c r="A8" s="26"/>
      <c r="B8" s="73">
        <f>'30×80 2種類まで'!G6</f>
        <v>0</v>
      </c>
      <c r="C8" s="73">
        <f>'30×80 2種類まで'!G7</f>
        <v>0</v>
      </c>
      <c r="D8" s="26" t="s">
        <v>186</v>
      </c>
      <c r="E8" s="73" t="str">
        <f>'30×80 2種類まで'!N6</f>
        <v>L</v>
      </c>
      <c r="F8" s="73">
        <f>'30×80 2種類まで'!N7</f>
        <v>50</v>
      </c>
      <c r="G8" s="38" t="s">
        <v>186</v>
      </c>
      <c r="H8" s="150">
        <f>'30×80 5種類まで'!C5</f>
        <v>0</v>
      </c>
      <c r="I8" s="74">
        <f>'30×80 5種類まで'!C6</f>
        <v>0</v>
      </c>
      <c r="J8" s="26" t="s">
        <v>186</v>
      </c>
      <c r="K8" s="73">
        <f>'30×80 5種類まで'!J5</f>
        <v>0</v>
      </c>
      <c r="L8" s="73">
        <f>'30×80 5種類まで'!J6</f>
        <v>0</v>
      </c>
      <c r="M8" s="26" t="s">
        <v>186</v>
      </c>
      <c r="N8" s="73">
        <f>'30×80 5種類まで'!Q5</f>
        <v>0</v>
      </c>
      <c r="O8" s="73">
        <f>'30×80 5種類まで'!Q6</f>
        <v>0</v>
      </c>
      <c r="P8" s="38" t="s">
        <v>186</v>
      </c>
      <c r="Q8" s="150">
        <f>'30×80 8種類まで'!C5</f>
        <v>0</v>
      </c>
      <c r="R8" s="73">
        <f>'30×80 8種類まで'!C6</f>
        <v>0</v>
      </c>
      <c r="S8" s="26" t="s">
        <v>186</v>
      </c>
      <c r="T8" s="73">
        <f>'30×80 8種類まで'!J5</f>
        <v>0</v>
      </c>
      <c r="U8" s="73">
        <f>'30×80 8種類まで'!J6</f>
        <v>0</v>
      </c>
      <c r="V8" s="26" t="s">
        <v>186</v>
      </c>
      <c r="W8" s="73">
        <f>'30×80 8種類まで'!Q5</f>
        <v>0</v>
      </c>
      <c r="X8" s="73">
        <f>'30×80 8種類まで'!Q6</f>
        <v>0</v>
      </c>
      <c r="Y8" s="38" t="s">
        <v>186</v>
      </c>
    </row>
    <row r="9" spans="1:25" ht="11.25">
      <c r="A9" s="26"/>
      <c r="B9" s="73">
        <f>'30×80 2種類まで'!H6</f>
        <v>0</v>
      </c>
      <c r="C9" s="73">
        <f>'30×80 2種類まで'!H7</f>
        <v>0</v>
      </c>
      <c r="D9" s="26" t="s">
        <v>186</v>
      </c>
      <c r="E9" s="73">
        <f>'30×80 2種類まで'!O6</f>
        <v>0</v>
      </c>
      <c r="F9" s="73">
        <f>'30×80 2種類まで'!O7</f>
        <v>0</v>
      </c>
      <c r="G9" s="38" t="s">
        <v>186</v>
      </c>
      <c r="H9" s="150">
        <f>'30×80 5種類まで'!D5</f>
        <v>0</v>
      </c>
      <c r="I9" s="74">
        <f>'30×80 5種類まで'!D6</f>
        <v>0</v>
      </c>
      <c r="J9" s="26" t="s">
        <v>186</v>
      </c>
      <c r="K9" s="73">
        <f>'30×80 5種類まで'!K5</f>
        <v>0</v>
      </c>
      <c r="L9" s="73">
        <f>'30×80 5種類まで'!K6</f>
        <v>0</v>
      </c>
      <c r="M9" s="26" t="s">
        <v>186</v>
      </c>
      <c r="N9" s="73">
        <f>'30×80 5種類まで'!R5</f>
        <v>0</v>
      </c>
      <c r="O9" s="73">
        <f>'30×80 5種類まで'!R6</f>
        <v>0</v>
      </c>
      <c r="P9" s="38" t="s">
        <v>186</v>
      </c>
      <c r="Q9" s="150">
        <f>'30×80 8種類まで'!D5</f>
        <v>0</v>
      </c>
      <c r="R9" s="73">
        <f>'30×80 8種類まで'!D6</f>
        <v>0</v>
      </c>
      <c r="S9" s="26" t="s">
        <v>186</v>
      </c>
      <c r="T9" s="73">
        <f>'30×80 8種類まで'!K5</f>
        <v>0</v>
      </c>
      <c r="U9" s="73">
        <f>'30×80 8種類まで'!K6</f>
        <v>0</v>
      </c>
      <c r="V9" s="26" t="s">
        <v>186</v>
      </c>
      <c r="W9" s="73">
        <f>'30×80 8種類まで'!R5</f>
        <v>0</v>
      </c>
      <c r="X9" s="73">
        <f>'30×80 8種類まで'!R6</f>
        <v>0</v>
      </c>
      <c r="Y9" s="38" t="s">
        <v>186</v>
      </c>
    </row>
    <row r="10" spans="1:25" ht="11.25">
      <c r="A10" s="26"/>
      <c r="B10" s="73">
        <f>'30×80 2種類まで'!I6</f>
        <v>0</v>
      </c>
      <c r="C10" s="73">
        <f>'30×80 2種類まで'!I7</f>
        <v>0</v>
      </c>
      <c r="D10" s="26" t="s">
        <v>186</v>
      </c>
      <c r="E10" s="73">
        <f>'30×80 2種類まで'!P6</f>
        <v>0</v>
      </c>
      <c r="F10" s="73">
        <f>'30×80 2種類まで'!P7</f>
        <v>0</v>
      </c>
      <c r="G10" s="38" t="s">
        <v>186</v>
      </c>
      <c r="H10" s="150">
        <f>'30×80 5種類まで'!E5</f>
        <v>0</v>
      </c>
      <c r="I10" s="74">
        <f>'30×80 5種類まで'!E6</f>
        <v>0</v>
      </c>
      <c r="J10" s="26" t="s">
        <v>186</v>
      </c>
      <c r="K10" s="73">
        <f>'30×80 5種類まで'!L5</f>
        <v>0</v>
      </c>
      <c r="L10" s="73">
        <f>'30×80 5種類まで'!L6</f>
        <v>0</v>
      </c>
      <c r="M10" s="26" t="s">
        <v>186</v>
      </c>
      <c r="N10" s="73">
        <f>'30×80 5種類まで'!S5</f>
        <v>0</v>
      </c>
      <c r="O10" s="73">
        <f>'30×80 5種類まで'!S6</f>
        <v>0</v>
      </c>
      <c r="P10" s="38" t="s">
        <v>186</v>
      </c>
      <c r="Q10" s="150">
        <f>'30×80 8種類まで'!E5</f>
        <v>0</v>
      </c>
      <c r="R10" s="73">
        <f>'30×80 8種類まで'!E6</f>
        <v>0</v>
      </c>
      <c r="S10" s="26" t="s">
        <v>186</v>
      </c>
      <c r="T10" s="73">
        <f>'30×80 8種類まで'!L5</f>
        <v>0</v>
      </c>
      <c r="U10" s="73">
        <f>'30×80 8種類まで'!L6</f>
        <v>0</v>
      </c>
      <c r="V10" s="26" t="s">
        <v>186</v>
      </c>
      <c r="W10" s="73">
        <f>'30×80 8種類まで'!S5</f>
        <v>0</v>
      </c>
      <c r="X10" s="73">
        <f>'30×80 8種類まで'!S6</f>
        <v>0</v>
      </c>
      <c r="Y10" s="38" t="s">
        <v>186</v>
      </c>
    </row>
    <row r="11" spans="1:25" ht="11.25">
      <c r="A11" s="26"/>
      <c r="B11" s="73">
        <f>'30×80 2種類まで'!J6</f>
        <v>0</v>
      </c>
      <c r="C11" s="73">
        <f>'30×80 2種類まで'!J7</f>
        <v>0</v>
      </c>
      <c r="D11" s="26" t="s">
        <v>186</v>
      </c>
      <c r="E11" s="73">
        <f>'30×80 2種類まで'!Q6</f>
        <v>0</v>
      </c>
      <c r="F11" s="73">
        <f>'30×80 2種類まで'!Q7</f>
        <v>0</v>
      </c>
      <c r="G11" s="38" t="s">
        <v>186</v>
      </c>
      <c r="H11" s="150">
        <f>'30×80 5種類まで'!F5</f>
        <v>0</v>
      </c>
      <c r="I11" s="74">
        <f>'30×80 5種類まで'!F6</f>
        <v>0</v>
      </c>
      <c r="J11" s="26" t="s">
        <v>186</v>
      </c>
      <c r="K11" s="73">
        <f>'30×80 5種類まで'!M5</f>
        <v>0</v>
      </c>
      <c r="L11" s="73">
        <f>'30×80 5種類まで'!M6</f>
        <v>0</v>
      </c>
      <c r="M11" s="26" t="s">
        <v>186</v>
      </c>
      <c r="N11" s="73">
        <f>'30×80 5種類まで'!T5</f>
        <v>0</v>
      </c>
      <c r="O11" s="73">
        <f>'30×80 5種類まで'!T6</f>
        <v>0</v>
      </c>
      <c r="P11" s="38" t="s">
        <v>186</v>
      </c>
      <c r="Q11" s="150">
        <f>'30×80 8種類まで'!F5</f>
        <v>0</v>
      </c>
      <c r="R11" s="73">
        <f>'30×80 8種類まで'!F6</f>
        <v>0</v>
      </c>
      <c r="S11" s="26" t="s">
        <v>186</v>
      </c>
      <c r="T11" s="73">
        <f>'30×80 8種類まで'!M5</f>
        <v>0</v>
      </c>
      <c r="U11" s="73">
        <f>'30×80 8種類まで'!M6</f>
        <v>0</v>
      </c>
      <c r="V11" s="26" t="s">
        <v>186</v>
      </c>
      <c r="W11" s="73">
        <f>'30×80 8種類まで'!T5</f>
        <v>0</v>
      </c>
      <c r="X11" s="73">
        <f>'30×80 8種類まで'!T6</f>
        <v>0</v>
      </c>
      <c r="Y11" s="38" t="s">
        <v>186</v>
      </c>
    </row>
    <row r="12" spans="1:25" ht="11.25">
      <c r="A12" s="26"/>
      <c r="B12" s="73">
        <f>'30×80 2種類まで'!K6</f>
        <v>0</v>
      </c>
      <c r="C12" s="73">
        <f>'30×80 2種類まで'!K7</f>
        <v>0</v>
      </c>
      <c r="D12" s="26" t="s">
        <v>186</v>
      </c>
      <c r="E12" s="73">
        <f>'30×80 2種類まで'!R6</f>
        <v>0</v>
      </c>
      <c r="F12" s="73">
        <f>'30×80 2種類まで'!R7</f>
        <v>0</v>
      </c>
      <c r="G12" s="38" t="s">
        <v>186</v>
      </c>
      <c r="H12" s="150">
        <f>'30×80 5種類まで'!G5</f>
        <v>0</v>
      </c>
      <c r="I12" s="74">
        <f>'30×80 5種類まで'!G6</f>
        <v>0</v>
      </c>
      <c r="J12" s="26" t="s">
        <v>186</v>
      </c>
      <c r="K12" s="73">
        <f>'30×80 5種類まで'!N5</f>
        <v>0</v>
      </c>
      <c r="L12" s="73">
        <f>'30×80 5種類まで'!N6</f>
        <v>0</v>
      </c>
      <c r="M12" s="26" t="s">
        <v>186</v>
      </c>
      <c r="N12" s="73">
        <f>'30×80 5種類まで'!U5</f>
        <v>0</v>
      </c>
      <c r="O12" s="73">
        <f>'30×80 5種類まで'!U6</f>
        <v>0</v>
      </c>
      <c r="P12" s="38" t="s">
        <v>186</v>
      </c>
      <c r="Q12" s="150">
        <f>'30×80 8種類まで'!G5</f>
        <v>0</v>
      </c>
      <c r="R12" s="73">
        <f>'30×80 8種類まで'!G6</f>
        <v>0</v>
      </c>
      <c r="S12" s="26" t="s">
        <v>186</v>
      </c>
      <c r="T12" s="73">
        <f>'30×80 8種類まで'!N5</f>
        <v>0</v>
      </c>
      <c r="U12" s="73">
        <f>'30×80 8種類まで'!N6</f>
        <v>0</v>
      </c>
      <c r="V12" s="26" t="s">
        <v>186</v>
      </c>
      <c r="W12" s="73">
        <f>'30×80 8種類まで'!U5</f>
        <v>0</v>
      </c>
      <c r="X12" s="73">
        <f>'30×80 8種類まで'!U6</f>
        <v>0</v>
      </c>
      <c r="Y12" s="38" t="s">
        <v>186</v>
      </c>
    </row>
    <row r="13" spans="1:25" ht="19.5" customHeight="1">
      <c r="A13" s="26" t="s">
        <v>197</v>
      </c>
      <c r="B13" s="73" t="s">
        <v>185</v>
      </c>
      <c r="C13" s="73">
        <f>SUM(C7:C12)</f>
        <v>100</v>
      </c>
      <c r="D13" s="26" t="s">
        <v>186</v>
      </c>
      <c r="E13" s="73" t="s">
        <v>185</v>
      </c>
      <c r="F13" s="73">
        <f>SUM(F7:F12)</f>
        <v>100</v>
      </c>
      <c r="G13" s="38" t="s">
        <v>186</v>
      </c>
      <c r="H13" s="150" t="s">
        <v>185</v>
      </c>
      <c r="I13" s="73">
        <f>SUM(I7:I12)</f>
        <v>0</v>
      </c>
      <c r="J13" s="26" t="s">
        <v>186</v>
      </c>
      <c r="K13" s="73" t="s">
        <v>185</v>
      </c>
      <c r="L13" s="73">
        <f>SUM(L7:L12)</f>
        <v>0</v>
      </c>
      <c r="M13" s="26" t="s">
        <v>186</v>
      </c>
      <c r="N13" s="73" t="s">
        <v>185</v>
      </c>
      <c r="O13" s="73">
        <f>SUM(O7:O12)</f>
        <v>0</v>
      </c>
      <c r="P13" s="38" t="s">
        <v>186</v>
      </c>
      <c r="Q13" s="150" t="s">
        <v>185</v>
      </c>
      <c r="R13" s="73">
        <f>SUM(R7:R12)</f>
        <v>0</v>
      </c>
      <c r="S13" s="26" t="s">
        <v>186</v>
      </c>
      <c r="T13" s="73" t="s">
        <v>185</v>
      </c>
      <c r="U13" s="73">
        <f>SUM(U7:U12)</f>
        <v>0</v>
      </c>
      <c r="V13" s="26" t="s">
        <v>186</v>
      </c>
      <c r="W13" s="73" t="s">
        <v>185</v>
      </c>
      <c r="X13" s="73">
        <f>SUM(X7:X12)</f>
        <v>0</v>
      </c>
      <c r="Y13" s="38" t="s">
        <v>186</v>
      </c>
    </row>
    <row r="14" spans="1:25" ht="11.25">
      <c r="A14" s="25"/>
      <c r="B14" s="37" t="s">
        <v>161</v>
      </c>
      <c r="C14" s="37" t="s">
        <v>162</v>
      </c>
      <c r="D14" s="26" t="s">
        <v>163</v>
      </c>
      <c r="E14" s="37" t="s">
        <v>161</v>
      </c>
      <c r="F14" s="37" t="s">
        <v>162</v>
      </c>
      <c r="G14" s="38" t="s">
        <v>163</v>
      </c>
      <c r="H14" s="151" t="s">
        <v>161</v>
      </c>
      <c r="I14" s="37" t="s">
        <v>162</v>
      </c>
      <c r="J14" s="26" t="s">
        <v>163</v>
      </c>
      <c r="K14" s="37" t="s">
        <v>161</v>
      </c>
      <c r="L14" s="37" t="s">
        <v>162</v>
      </c>
      <c r="M14" s="26" t="s">
        <v>163</v>
      </c>
      <c r="N14" s="37" t="s">
        <v>161</v>
      </c>
      <c r="O14" s="37" t="s">
        <v>162</v>
      </c>
      <c r="P14" s="38" t="s">
        <v>163</v>
      </c>
      <c r="Q14" s="151" t="s">
        <v>161</v>
      </c>
      <c r="R14" s="37" t="s">
        <v>162</v>
      </c>
      <c r="S14" s="26" t="s">
        <v>163</v>
      </c>
      <c r="T14" s="37" t="s">
        <v>161</v>
      </c>
      <c r="U14" s="37" t="s">
        <v>162</v>
      </c>
      <c r="V14" s="26" t="s">
        <v>163</v>
      </c>
      <c r="W14" s="37" t="s">
        <v>161</v>
      </c>
      <c r="X14" s="37" t="s">
        <v>162</v>
      </c>
      <c r="Y14" s="38" t="s">
        <v>163</v>
      </c>
    </row>
    <row r="15" spans="1:25" ht="11.25">
      <c r="A15" s="25"/>
      <c r="B15" s="73" t="str">
        <f>'30×80 2種類まで'!F9</f>
        <v>表地</v>
      </c>
      <c r="C15" s="73" t="str">
        <f>'30×80 2種類まで'!H9</f>
        <v>綿</v>
      </c>
      <c r="D15" s="52" t="str">
        <f>'30×80 2種類まで'!L9</f>
        <v>80</v>
      </c>
      <c r="E15" s="73">
        <f>'30×80 2種類まで'!M9</f>
        <v>0</v>
      </c>
      <c r="F15" s="73" t="str">
        <f>'30×80 2種類まで'!O9</f>
        <v>ポリエステル</v>
      </c>
      <c r="G15" s="53" t="str">
        <f>'30×80 2種類まで'!S9</f>
        <v>100</v>
      </c>
      <c r="H15" s="150">
        <f>'30×80 5種類まで'!B8</f>
        <v>0</v>
      </c>
      <c r="I15" s="73">
        <f>'30×80 5種類まで'!D8</f>
        <v>0</v>
      </c>
      <c r="J15" s="52">
        <f>'30×80 5種類まで'!H8</f>
        <v>0</v>
      </c>
      <c r="K15" s="73">
        <f>'30×80 5種類まで'!I8</f>
        <v>0</v>
      </c>
      <c r="L15" s="73">
        <f>'30×80 5種類まで'!K8</f>
        <v>0</v>
      </c>
      <c r="M15" s="52">
        <f>'30×80 5種類まで'!O8</f>
        <v>0</v>
      </c>
      <c r="N15" s="73">
        <f>'30×80 5種類まで'!P8</f>
        <v>0</v>
      </c>
      <c r="O15" s="73">
        <f>'30×80 5種類まで'!R8</f>
        <v>0</v>
      </c>
      <c r="P15" s="53">
        <f>'30×80 5種類まで'!V8</f>
        <v>0</v>
      </c>
      <c r="Q15" s="150">
        <f>'30×80 8種類まで'!B8</f>
        <v>0</v>
      </c>
      <c r="R15" s="73">
        <f>'30×80 8種類まで'!D8</f>
        <v>0</v>
      </c>
      <c r="S15" s="52">
        <f>'30×80 8種類まで'!H8</f>
        <v>0</v>
      </c>
      <c r="T15" s="73">
        <f>'30×80 8種類まで'!I8</f>
        <v>0</v>
      </c>
      <c r="U15" s="73">
        <f>'30×80 8種類まで'!K8</f>
        <v>0</v>
      </c>
      <c r="V15" s="52">
        <f>'30×80 8種類まで'!O8</f>
        <v>0</v>
      </c>
      <c r="W15" s="73">
        <f>'30×80 8種類まで'!P8</f>
        <v>0</v>
      </c>
      <c r="X15" s="73">
        <f>'30×80 8種類まで'!R8</f>
        <v>0</v>
      </c>
      <c r="Y15" s="53">
        <f>'30×80 8種類まで'!V8</f>
        <v>0</v>
      </c>
    </row>
    <row r="16" spans="1:25" ht="11.25">
      <c r="A16" s="25" t="s">
        <v>164</v>
      </c>
      <c r="B16" s="73">
        <f>'30×80 2種類まで'!F10</f>
        <v>0</v>
      </c>
      <c r="C16" s="73" t="str">
        <f>'30×80 2種類まで'!H10</f>
        <v>ポリエステル</v>
      </c>
      <c r="D16" s="52" t="str">
        <f>'30×80 2種類まで'!L10</f>
        <v>10</v>
      </c>
      <c r="E16" s="73">
        <f>'30×80 2種類まで'!M10</f>
        <v>0</v>
      </c>
      <c r="F16" s="73">
        <f>'30×80 2種類まで'!O10</f>
        <v>0</v>
      </c>
      <c r="G16" s="53">
        <f>'30×80 2種類まで'!S10</f>
        <v>0</v>
      </c>
      <c r="H16" s="150">
        <f>'30×80 5種類まで'!B9</f>
        <v>0</v>
      </c>
      <c r="I16" s="73">
        <f>'30×80 5種類まで'!D9</f>
        <v>0</v>
      </c>
      <c r="J16" s="52">
        <f>'30×80 5種類まで'!H9</f>
        <v>0</v>
      </c>
      <c r="K16" s="73">
        <f>'30×80 5種類まで'!I9</f>
        <v>0</v>
      </c>
      <c r="L16" s="73">
        <f>'30×80 5種類まで'!K9</f>
        <v>0</v>
      </c>
      <c r="M16" s="52">
        <f>'30×80 5種類まで'!O9</f>
        <v>0</v>
      </c>
      <c r="N16" s="73">
        <f>'30×80 5種類まで'!P9</f>
        <v>0</v>
      </c>
      <c r="O16" s="73">
        <f>'30×80 5種類まで'!R9</f>
        <v>0</v>
      </c>
      <c r="P16" s="53">
        <f>'30×80 5種類まで'!V9</f>
        <v>0</v>
      </c>
      <c r="Q16" s="150">
        <f>'30×80 8種類まで'!B9</f>
        <v>0</v>
      </c>
      <c r="R16" s="73">
        <f>'30×80 8種類まで'!D9</f>
        <v>0</v>
      </c>
      <c r="S16" s="52">
        <f>'30×80 8種類まで'!H9</f>
        <v>0</v>
      </c>
      <c r="T16" s="73">
        <f>'30×80 8種類まで'!I9</f>
        <v>0</v>
      </c>
      <c r="U16" s="73">
        <f>'30×80 8種類まで'!K9</f>
        <v>0</v>
      </c>
      <c r="V16" s="52">
        <f>'30×80 8種類まで'!O9</f>
        <v>0</v>
      </c>
      <c r="W16" s="73">
        <f>'30×80 8種類まで'!P9</f>
        <v>0</v>
      </c>
      <c r="X16" s="73">
        <f>'30×80 8種類まで'!R9</f>
        <v>0</v>
      </c>
      <c r="Y16" s="53">
        <f>'30×80 8種類まで'!V9</f>
        <v>0</v>
      </c>
    </row>
    <row r="17" spans="1:25" ht="11.25">
      <c r="A17" s="25" t="s">
        <v>175</v>
      </c>
      <c r="B17" s="73">
        <f>'30×80 2種類まで'!F11</f>
        <v>0</v>
      </c>
      <c r="C17" s="73" t="str">
        <f>'30×80 2種類まで'!H11</f>
        <v>ポリウレタン</v>
      </c>
      <c r="D17" s="52" t="str">
        <f>'30×80 2種類まで'!L11</f>
        <v>10</v>
      </c>
      <c r="E17" s="73">
        <f>'30×80 2種類まで'!M11</f>
        <v>0</v>
      </c>
      <c r="F17" s="73">
        <f>'30×80 2種類まで'!O11</f>
        <v>0</v>
      </c>
      <c r="G17" s="53">
        <f>'30×80 2種類まで'!S11</f>
        <v>0</v>
      </c>
      <c r="H17" s="150">
        <f>'30×80 5種類まで'!B10</f>
        <v>0</v>
      </c>
      <c r="I17" s="73">
        <f>'30×80 5種類まで'!D10</f>
        <v>0</v>
      </c>
      <c r="J17" s="52">
        <f>'30×80 5種類まで'!H10</f>
        <v>0</v>
      </c>
      <c r="K17" s="73">
        <f>'30×80 5種類まで'!I10</f>
        <v>0</v>
      </c>
      <c r="L17" s="73">
        <f>'30×80 5種類まで'!K10</f>
        <v>0</v>
      </c>
      <c r="M17" s="52">
        <f>'30×80 5種類まで'!O10</f>
        <v>0</v>
      </c>
      <c r="N17" s="73">
        <f>'30×80 5種類まで'!P10</f>
        <v>0</v>
      </c>
      <c r="O17" s="73">
        <f>'30×80 5種類まで'!R10</f>
        <v>0</v>
      </c>
      <c r="P17" s="53">
        <f>'30×80 5種類まで'!V10</f>
        <v>0</v>
      </c>
      <c r="Q17" s="150">
        <f>'30×80 8種類まで'!B10</f>
        <v>0</v>
      </c>
      <c r="R17" s="73">
        <f>'30×80 8種類まで'!D10</f>
        <v>0</v>
      </c>
      <c r="S17" s="52">
        <f>'30×80 8種類まで'!H10</f>
        <v>0</v>
      </c>
      <c r="T17" s="73">
        <f>'30×80 8種類まで'!I10</f>
        <v>0</v>
      </c>
      <c r="U17" s="73">
        <f>'30×80 8種類まで'!K10</f>
        <v>0</v>
      </c>
      <c r="V17" s="52">
        <f>'30×80 8種類まで'!O10</f>
        <v>0</v>
      </c>
      <c r="W17" s="73">
        <f>'30×80 8種類まで'!P10</f>
        <v>0</v>
      </c>
      <c r="X17" s="73">
        <f>'30×80 8種類まで'!R10</f>
        <v>0</v>
      </c>
      <c r="Y17" s="53">
        <f>'30×80 8種類まで'!V10</f>
        <v>0</v>
      </c>
    </row>
    <row r="18" spans="1:25" ht="11.25">
      <c r="A18" s="25"/>
      <c r="B18" s="73" t="str">
        <f>'30×80 2種類まで'!F12</f>
        <v>中綿</v>
      </c>
      <c r="C18" s="73" t="str">
        <f>'30×80 2種類まで'!H12</f>
        <v>ナイロン</v>
      </c>
      <c r="D18" s="52" t="str">
        <f>'30×80 2種類まで'!L12</f>
        <v>100</v>
      </c>
      <c r="E18" s="73">
        <f>'30×80 2種類まで'!M12</f>
        <v>0</v>
      </c>
      <c r="F18" s="73">
        <f>'30×80 2種類まで'!O12</f>
        <v>0</v>
      </c>
      <c r="G18" s="53">
        <f>'30×80 2種類まで'!S12</f>
        <v>0</v>
      </c>
      <c r="H18" s="150">
        <f>'30×80 5種類まで'!B11</f>
        <v>0</v>
      </c>
      <c r="I18" s="73">
        <f>'30×80 5種類まで'!D11</f>
        <v>0</v>
      </c>
      <c r="J18" s="52">
        <f>'30×80 5種類まで'!H11</f>
        <v>0</v>
      </c>
      <c r="K18" s="73">
        <f>'30×80 5種類まで'!I11</f>
        <v>0</v>
      </c>
      <c r="L18" s="73">
        <f>'30×80 5種類まで'!K11</f>
        <v>0</v>
      </c>
      <c r="M18" s="52">
        <f>'30×80 5種類まで'!O11</f>
        <v>0</v>
      </c>
      <c r="N18" s="73">
        <f>'30×80 5種類まで'!P11</f>
        <v>0</v>
      </c>
      <c r="O18" s="73">
        <f>'30×80 5種類まで'!R11</f>
        <v>0</v>
      </c>
      <c r="P18" s="53">
        <f>'30×80 5種類まで'!V11</f>
        <v>0</v>
      </c>
      <c r="Q18" s="150">
        <f>'30×80 8種類まで'!B11</f>
        <v>0</v>
      </c>
      <c r="R18" s="73">
        <f>'30×80 8種類まで'!D11</f>
        <v>0</v>
      </c>
      <c r="S18" s="52">
        <f>'30×80 8種類まで'!H11</f>
        <v>0</v>
      </c>
      <c r="T18" s="73">
        <f>'30×80 8種類まで'!I11</f>
        <v>0</v>
      </c>
      <c r="U18" s="73">
        <f>'30×80 8種類まで'!K11</f>
        <v>0</v>
      </c>
      <c r="V18" s="52">
        <f>'30×80 8種類まで'!O11</f>
        <v>0</v>
      </c>
      <c r="W18" s="73">
        <f>'30×80 8種類まで'!P11</f>
        <v>0</v>
      </c>
      <c r="X18" s="73">
        <f>'30×80 8種類まで'!R11</f>
        <v>0</v>
      </c>
      <c r="Y18" s="53">
        <f>'30×80 8種類まで'!V11</f>
        <v>0</v>
      </c>
    </row>
    <row r="19" spans="1:25" ht="11.25">
      <c r="A19" s="25"/>
      <c r="B19" s="73" t="str">
        <f>'30×80 2種類まで'!F13</f>
        <v>裏地</v>
      </c>
      <c r="C19" s="73" t="str">
        <f>'30×80 2種類まで'!H13</f>
        <v>ポリエステル</v>
      </c>
      <c r="D19" s="52" t="str">
        <f>'30×80 2種類まで'!L13</f>
        <v>100</v>
      </c>
      <c r="E19" s="73">
        <f>'30×80 2種類まで'!M13</f>
        <v>0</v>
      </c>
      <c r="F19" s="73">
        <f>'30×80 2種類まで'!O13</f>
        <v>0</v>
      </c>
      <c r="G19" s="53">
        <f>'30×80 2種類まで'!S13</f>
        <v>0</v>
      </c>
      <c r="H19" s="150">
        <f>'30×80 5種類まで'!B12</f>
        <v>0</v>
      </c>
      <c r="I19" s="73">
        <f>'30×80 5種類まで'!D12</f>
        <v>0</v>
      </c>
      <c r="J19" s="52">
        <f>'30×80 5種類まで'!H12</f>
        <v>0</v>
      </c>
      <c r="K19" s="73">
        <f>'30×80 5種類まで'!I12</f>
        <v>0</v>
      </c>
      <c r="L19" s="73">
        <f>'30×80 5種類まで'!K12</f>
        <v>0</v>
      </c>
      <c r="M19" s="52">
        <f>'30×80 5種類まで'!O12</f>
        <v>0</v>
      </c>
      <c r="N19" s="73">
        <f>'30×80 5種類まで'!P12</f>
        <v>0</v>
      </c>
      <c r="O19" s="73">
        <f>'30×80 5種類まで'!R12</f>
        <v>0</v>
      </c>
      <c r="P19" s="53">
        <f>'30×80 5種類まで'!V12</f>
        <v>0</v>
      </c>
      <c r="Q19" s="150">
        <f>'30×80 8種類まで'!B12</f>
        <v>0</v>
      </c>
      <c r="R19" s="73">
        <f>'30×80 8種類まで'!D12</f>
        <v>0</v>
      </c>
      <c r="S19" s="52">
        <f>'30×80 8種類まで'!H12</f>
        <v>0</v>
      </c>
      <c r="T19" s="73">
        <f>'30×80 8種類まで'!I12</f>
        <v>0</v>
      </c>
      <c r="U19" s="73">
        <f>'30×80 8種類まで'!K12</f>
        <v>0</v>
      </c>
      <c r="V19" s="52">
        <f>'30×80 8種類まで'!O12</f>
        <v>0</v>
      </c>
      <c r="W19" s="73">
        <f>'30×80 8種類まで'!P12</f>
        <v>0</v>
      </c>
      <c r="X19" s="73">
        <f>'30×80 8種類まで'!R12</f>
        <v>0</v>
      </c>
      <c r="Y19" s="53">
        <f>'30×80 8種類まで'!V12</f>
        <v>0</v>
      </c>
    </row>
    <row r="20" spans="1:25" ht="11.25">
      <c r="A20" s="25"/>
      <c r="B20" s="73">
        <f>'30×80 2種類まで'!F14</f>
        <v>0</v>
      </c>
      <c r="C20" s="73">
        <f>'30×80 2種類まで'!H14</f>
        <v>0</v>
      </c>
      <c r="D20" s="52">
        <f>'30×80 2種類まで'!L14</f>
        <v>0</v>
      </c>
      <c r="E20" s="73">
        <f>'30×80 2種類まで'!M14</f>
        <v>0</v>
      </c>
      <c r="F20" s="73">
        <f>'30×80 2種類まで'!O14</f>
        <v>0</v>
      </c>
      <c r="G20" s="53">
        <f>'30×80 2種類まで'!S14</f>
        <v>0</v>
      </c>
      <c r="H20" s="150">
        <f>'30×80 5種類まで'!B13</f>
        <v>0</v>
      </c>
      <c r="I20" s="73">
        <f>'30×80 5種類まで'!D13</f>
        <v>0</v>
      </c>
      <c r="J20" s="52">
        <f>'30×80 5種類まで'!H13</f>
        <v>0</v>
      </c>
      <c r="K20" s="73">
        <f>'30×80 5種類まで'!I13</f>
        <v>0</v>
      </c>
      <c r="L20" s="73">
        <f>'30×80 5種類まで'!K13</f>
        <v>0</v>
      </c>
      <c r="M20" s="52">
        <f>'30×80 5種類まで'!O13</f>
        <v>0</v>
      </c>
      <c r="N20" s="73">
        <f>'30×80 5種類まで'!P13</f>
        <v>0</v>
      </c>
      <c r="O20" s="73">
        <f>'30×80 5種類まで'!R13</f>
        <v>0</v>
      </c>
      <c r="P20" s="53">
        <f>'30×80 5種類まで'!V13</f>
        <v>0</v>
      </c>
      <c r="Q20" s="150">
        <f>'30×80 8種類まで'!B13</f>
        <v>0</v>
      </c>
      <c r="R20" s="73">
        <f>'30×80 8種類まで'!D13</f>
        <v>0</v>
      </c>
      <c r="S20" s="52">
        <f>'30×80 8種類まで'!H13</f>
        <v>0</v>
      </c>
      <c r="T20" s="73">
        <f>'30×80 8種類まで'!I13</f>
        <v>0</v>
      </c>
      <c r="U20" s="73">
        <f>'30×80 8種類まで'!K13</f>
        <v>0</v>
      </c>
      <c r="V20" s="52">
        <f>'30×80 8種類まで'!O13</f>
        <v>0</v>
      </c>
      <c r="W20" s="73">
        <f>'30×80 8種類まで'!P13</f>
        <v>0</v>
      </c>
      <c r="X20" s="73">
        <f>'30×80 8種類まで'!R13</f>
        <v>0</v>
      </c>
      <c r="Y20" s="53">
        <f>'30×80 8種類まで'!V13</f>
        <v>0</v>
      </c>
    </row>
    <row r="21" spans="1:25" ht="11.25">
      <c r="A21" s="25"/>
      <c r="B21" s="73">
        <f>'30×80 2種類まで'!F15</f>
        <v>0</v>
      </c>
      <c r="C21" s="73">
        <f>'30×80 2種類まで'!H15</f>
        <v>0</v>
      </c>
      <c r="D21" s="52">
        <f>'30×80 2種類まで'!L15</f>
        <v>0</v>
      </c>
      <c r="E21" s="73">
        <f>'30×80 2種類まで'!M15</f>
        <v>0</v>
      </c>
      <c r="F21" s="73">
        <f>'30×80 2種類まで'!O15</f>
        <v>0</v>
      </c>
      <c r="G21" s="53">
        <f>'30×80 2種類まで'!S15</f>
        <v>0</v>
      </c>
      <c r="H21" s="150">
        <f>'30×80 5種類まで'!B14</f>
        <v>0</v>
      </c>
      <c r="I21" s="73">
        <f>'30×80 5種類まで'!D14</f>
        <v>0</v>
      </c>
      <c r="J21" s="52">
        <f>'30×80 5種類まで'!H14</f>
        <v>0</v>
      </c>
      <c r="K21" s="73">
        <f>'30×80 5種類まで'!I14</f>
        <v>0</v>
      </c>
      <c r="L21" s="73">
        <f>'30×80 5種類まで'!K14</f>
        <v>0</v>
      </c>
      <c r="M21" s="52">
        <f>'30×80 5種類まで'!O14</f>
        <v>0</v>
      </c>
      <c r="N21" s="73">
        <f>'30×80 5種類まで'!P14</f>
        <v>0</v>
      </c>
      <c r="O21" s="73">
        <f>'30×80 5種類まで'!R14</f>
        <v>0</v>
      </c>
      <c r="P21" s="53">
        <f>'30×80 5種類まで'!V14</f>
        <v>0</v>
      </c>
      <c r="Q21" s="150">
        <f>'30×80 8種類まで'!B14</f>
        <v>0</v>
      </c>
      <c r="R21" s="73">
        <f>'30×80 8種類まで'!D14</f>
        <v>0</v>
      </c>
      <c r="S21" s="52">
        <f>'30×80 8種類まで'!H14</f>
        <v>0</v>
      </c>
      <c r="T21" s="73">
        <f>'30×80 8種類まで'!I14</f>
        <v>0</v>
      </c>
      <c r="U21" s="73">
        <f>'30×80 8種類まで'!K14</f>
        <v>0</v>
      </c>
      <c r="V21" s="52">
        <f>'30×80 8種類まで'!O14</f>
        <v>0</v>
      </c>
      <c r="W21" s="73">
        <f>'30×80 8種類まで'!P14</f>
        <v>0</v>
      </c>
      <c r="X21" s="73">
        <f>'30×80 8種類まで'!R14</f>
        <v>0</v>
      </c>
      <c r="Y21" s="53">
        <f>'30×80 8種類まで'!V14</f>
        <v>0</v>
      </c>
    </row>
    <row r="22" spans="1:25" ht="27" customHeight="1">
      <c r="A22" s="26" t="s">
        <v>2</v>
      </c>
      <c r="B22" s="107" t="str">
        <f>'30×80 2種類まで'!L32</f>
        <v>hqtyCK</v>
      </c>
      <c r="C22" s="108"/>
      <c r="D22" s="109"/>
      <c r="E22" s="107" t="str">
        <f>'30×80 2種類まで'!S32</f>
        <v>mqsyEIL</v>
      </c>
      <c r="F22" s="108"/>
      <c r="G22" s="110"/>
      <c r="H22" s="152" t="str">
        <f>'30×80 5種類まで'!H31</f>
        <v>aoruCGL</v>
      </c>
      <c r="I22" s="108"/>
      <c r="J22" s="109"/>
      <c r="K22" s="107" t="str">
        <f>'30×80 5種類まで'!O31</f>
        <v>aoruCGL</v>
      </c>
      <c r="L22" s="108"/>
      <c r="M22" s="109"/>
      <c r="N22" s="107" t="str">
        <f>'30×80 5種類まで'!V31</f>
        <v>aoruCGL</v>
      </c>
      <c r="O22" s="108"/>
      <c r="P22" s="110"/>
      <c r="Q22" s="152" t="str">
        <f>'30×80 8種類まで'!H31</f>
        <v>loruCJM</v>
      </c>
      <c r="R22" s="108"/>
      <c r="S22" s="109"/>
      <c r="T22" s="107" t="str">
        <f>'30×80 8種類まで'!O31</f>
        <v>dqsyCIM</v>
      </c>
      <c r="U22" s="108"/>
      <c r="V22" s="109"/>
      <c r="W22" s="107" t="str">
        <f>'30×80 8種類まで'!V31</f>
        <v>apruCGL</v>
      </c>
      <c r="X22" s="108"/>
      <c r="Y22" s="110"/>
    </row>
    <row r="23" spans="1:25" ht="11.25">
      <c r="A23" s="26" t="s">
        <v>187</v>
      </c>
      <c r="B23" s="39" t="str">
        <f>'30×80 2種類まで'!L32</f>
        <v>hqtyCK</v>
      </c>
      <c r="C23" s="34"/>
      <c r="D23" s="35">
        <f>'30×80 2種類まで'!K32</f>
        <v>6</v>
      </c>
      <c r="E23" s="39" t="str">
        <f>'30×80 2種類まで'!S32</f>
        <v>mqsyEIL</v>
      </c>
      <c r="F23" s="34"/>
      <c r="G23" s="36">
        <f>'30×80 2種類まで'!R32</f>
        <v>7</v>
      </c>
      <c r="H23" s="153" t="str">
        <f>'30×80 5種類まで'!H31</f>
        <v>aoruCGL</v>
      </c>
      <c r="I23" s="34"/>
      <c r="J23" s="35">
        <f>'30×80 5種類まで'!G31</f>
        <v>7</v>
      </c>
      <c r="K23" s="39" t="str">
        <f>'30×80 5種類まで'!O31</f>
        <v>aoruCGL</v>
      </c>
      <c r="L23" s="34"/>
      <c r="M23" s="35">
        <f>'30×80 5種類まで'!N31</f>
        <v>7</v>
      </c>
      <c r="N23" s="33" t="str">
        <f>'30×80 5種類まで'!V31</f>
        <v>aoruCGL</v>
      </c>
      <c r="O23" s="34"/>
      <c r="P23" s="36">
        <f>'30×80 5種類まで'!U31</f>
        <v>7</v>
      </c>
      <c r="Q23" s="153" t="str">
        <f>'30×80 8種類まで'!H31</f>
        <v>loruCJM</v>
      </c>
      <c r="R23" s="34"/>
      <c r="S23" s="35">
        <f>'30×80 8種類まで'!G31</f>
        <v>7</v>
      </c>
      <c r="T23" s="39" t="str">
        <f>'30×80 8種類まで'!O31</f>
        <v>dqsyCIM</v>
      </c>
      <c r="U23" s="34"/>
      <c r="V23" s="35">
        <f>'30×80 8種類まで'!N31</f>
        <v>7</v>
      </c>
      <c r="W23" s="39" t="str">
        <f>'30×80 8種類まで'!V31</f>
        <v>apruCGL</v>
      </c>
      <c r="X23" s="34"/>
      <c r="Y23" s="36">
        <f>'30×80 8種類まで'!U31</f>
        <v>7</v>
      </c>
    </row>
    <row r="24" spans="1:25" ht="11.25">
      <c r="A24" s="27" t="s">
        <v>170</v>
      </c>
      <c r="B24" s="62" t="str">
        <f>'30×80 2種類まで'!F21</f>
        <v>生成り・淡色製品は、蛍光</v>
      </c>
      <c r="C24" s="63"/>
      <c r="D24" s="64"/>
      <c r="E24" s="62">
        <f>'30×80 2種類まで'!M21</f>
        <v>0</v>
      </c>
      <c r="F24" s="63"/>
      <c r="G24" s="65"/>
      <c r="H24" s="66">
        <f>'30×80 5種類まで'!B20</f>
        <v>0</v>
      </c>
      <c r="I24" s="63"/>
      <c r="J24" s="64"/>
      <c r="K24" s="62">
        <f>'30×80 5種類まで'!I20</f>
        <v>0</v>
      </c>
      <c r="L24" s="63"/>
      <c r="M24" s="64"/>
      <c r="N24" s="62">
        <f>'30×80 5種類まで'!P20</f>
        <v>0</v>
      </c>
      <c r="O24" s="63"/>
      <c r="P24" s="65"/>
      <c r="Q24" s="67">
        <f>'30×80 8種類まで'!B20</f>
        <v>0</v>
      </c>
      <c r="R24" s="63"/>
      <c r="S24" s="64"/>
      <c r="T24" s="62">
        <f>'30×80 8種類まで'!I20</f>
        <v>0</v>
      </c>
      <c r="U24" s="63"/>
      <c r="V24" s="64"/>
      <c r="W24" s="62">
        <f>'30×80 8種類まで'!P20</f>
        <v>0</v>
      </c>
      <c r="X24" s="63"/>
      <c r="Y24" s="65"/>
    </row>
    <row r="25" spans="1:25" ht="11.25">
      <c r="A25" s="25" t="s">
        <v>176</v>
      </c>
      <c r="B25" s="62" t="str">
        <f>'30×80 2種類まで'!F22</f>
        <v>増白剤入りの洗剤で変色す</v>
      </c>
      <c r="C25" s="63"/>
      <c r="D25" s="64"/>
      <c r="E25" s="62">
        <f>'30×80 2種類まで'!M22</f>
        <v>0</v>
      </c>
      <c r="F25" s="63"/>
      <c r="G25" s="65"/>
      <c r="H25" s="67">
        <f>'30×80 5種類まで'!B21</f>
        <v>0</v>
      </c>
      <c r="I25" s="63"/>
      <c r="J25" s="64"/>
      <c r="K25" s="62">
        <f>'30×80 5種類まで'!I21</f>
        <v>0</v>
      </c>
      <c r="L25" s="63"/>
      <c r="M25" s="64"/>
      <c r="N25" s="62">
        <f>'30×80 5種類まで'!P21</f>
        <v>0</v>
      </c>
      <c r="O25" s="63"/>
      <c r="P25" s="65"/>
      <c r="Q25" s="67">
        <f>'30×80 8種類まで'!B21</f>
        <v>0</v>
      </c>
      <c r="R25" s="63"/>
      <c r="S25" s="64"/>
      <c r="T25" s="62">
        <f>'30×80 8種類まで'!I21</f>
        <v>0</v>
      </c>
      <c r="U25" s="63"/>
      <c r="V25" s="64"/>
      <c r="W25" s="62">
        <f>'30×80 8種類まで'!P21</f>
        <v>0</v>
      </c>
      <c r="X25" s="63"/>
      <c r="Y25" s="65"/>
    </row>
    <row r="26" spans="1:25" ht="11.25">
      <c r="A26" s="25" t="s">
        <v>171</v>
      </c>
      <c r="B26" s="62" t="str">
        <f>'30×80 2種類まで'!F23</f>
        <v>ることがあります。ご使用</v>
      </c>
      <c r="C26" s="63"/>
      <c r="D26" s="64"/>
      <c r="E26" s="62">
        <f>'30×80 2種類まで'!M23</f>
        <v>0</v>
      </c>
      <c r="F26" s="63"/>
      <c r="G26" s="65"/>
      <c r="H26" s="67">
        <f>'30×80 5種類まで'!B22</f>
        <v>0</v>
      </c>
      <c r="I26" s="63"/>
      <c r="J26" s="64"/>
      <c r="K26" s="62">
        <f>'30×80 5種類まで'!I22</f>
        <v>0</v>
      </c>
      <c r="L26" s="63"/>
      <c r="M26" s="64"/>
      <c r="N26" s="62">
        <f>'30×80 5種類まで'!P22</f>
        <v>0</v>
      </c>
      <c r="O26" s="63"/>
      <c r="P26" s="65"/>
      <c r="Q26" s="67">
        <f>'30×80 8種類まで'!B22</f>
        <v>0</v>
      </c>
      <c r="R26" s="63"/>
      <c r="S26" s="64"/>
      <c r="T26" s="62">
        <f>'30×80 8種類まで'!I22</f>
        <v>0</v>
      </c>
      <c r="U26" s="63"/>
      <c r="V26" s="64"/>
      <c r="W26" s="62">
        <f>'30×80 8種類まで'!P22</f>
        <v>0</v>
      </c>
      <c r="X26" s="63"/>
      <c r="Y26" s="65"/>
    </row>
    <row r="27" spans="1:25" ht="11.25">
      <c r="A27" s="25" t="s">
        <v>172</v>
      </c>
      <c r="B27" s="62" t="str">
        <f>'30×80 2種類まで'!F24</f>
        <v>はお避け下さい。</v>
      </c>
      <c r="C27" s="63"/>
      <c r="D27" s="64"/>
      <c r="E27" s="62">
        <f>'30×80 2種類まで'!M24</f>
        <v>0</v>
      </c>
      <c r="F27" s="63"/>
      <c r="G27" s="65"/>
      <c r="H27" s="67">
        <f>'30×80 5種類まで'!B23</f>
        <v>0</v>
      </c>
      <c r="I27" s="63"/>
      <c r="J27" s="64"/>
      <c r="K27" s="62">
        <f>'30×80 5種類まで'!I23</f>
        <v>0</v>
      </c>
      <c r="L27" s="63"/>
      <c r="M27" s="64"/>
      <c r="N27" s="62">
        <f>'30×80 5種類まで'!P23</f>
        <v>0</v>
      </c>
      <c r="O27" s="63"/>
      <c r="P27" s="65"/>
      <c r="Q27" s="67">
        <f>'30×80 8種類まで'!B23</f>
        <v>0</v>
      </c>
      <c r="R27" s="63"/>
      <c r="S27" s="64"/>
      <c r="T27" s="62">
        <f>'30×80 8種類まで'!I23</f>
        <v>0</v>
      </c>
      <c r="U27" s="63"/>
      <c r="V27" s="64"/>
      <c r="W27" s="62">
        <f>'30×80 8種類まで'!P23</f>
        <v>0</v>
      </c>
      <c r="X27" s="63"/>
      <c r="Y27" s="65"/>
    </row>
    <row r="28" spans="1:25" ht="11.25">
      <c r="A28" s="25" t="s">
        <v>173</v>
      </c>
      <c r="B28" s="62" t="str">
        <f>'30×80 2種類まで'!F25</f>
        <v>この製品は、生地の特性上</v>
      </c>
      <c r="C28" s="63"/>
      <c r="D28" s="64"/>
      <c r="E28" s="62">
        <f>'30×80 2種類まで'!M25</f>
        <v>0</v>
      </c>
      <c r="F28" s="63"/>
      <c r="G28" s="65"/>
      <c r="H28" s="67">
        <f>'30×80 5種類まで'!B24</f>
        <v>0</v>
      </c>
      <c r="I28" s="63"/>
      <c r="J28" s="64"/>
      <c r="K28" s="62">
        <f>'30×80 5種類まで'!I24</f>
        <v>0</v>
      </c>
      <c r="L28" s="63"/>
      <c r="M28" s="64"/>
      <c r="N28" s="62">
        <f>'30×80 5種類まで'!P24</f>
        <v>0</v>
      </c>
      <c r="O28" s="63"/>
      <c r="P28" s="65"/>
      <c r="Q28" s="67">
        <f>'30×80 8種類まで'!B24</f>
        <v>0</v>
      </c>
      <c r="R28" s="63"/>
      <c r="S28" s="64"/>
      <c r="T28" s="62">
        <f>'30×80 8種類まで'!I24</f>
        <v>0</v>
      </c>
      <c r="U28" s="63"/>
      <c r="V28" s="64"/>
      <c r="W28" s="62">
        <f>'30×80 8種類まで'!P24</f>
        <v>0</v>
      </c>
      <c r="X28" s="63"/>
      <c r="Y28" s="65"/>
    </row>
    <row r="29" spans="1:25" ht="11.25">
      <c r="A29" s="25" t="s">
        <v>174</v>
      </c>
      <c r="B29" s="62" t="str">
        <f>'30×80 2種類まで'!F26</f>
        <v>縮みますので、洗濯時はご</v>
      </c>
      <c r="C29" s="63"/>
      <c r="D29" s="64"/>
      <c r="E29" s="62">
        <f>'30×80 2種類まで'!M26</f>
        <v>0</v>
      </c>
      <c r="F29" s="63"/>
      <c r="G29" s="65"/>
      <c r="H29" s="67">
        <f>'30×80 5種類まで'!B25</f>
        <v>0</v>
      </c>
      <c r="I29" s="63"/>
      <c r="J29" s="64"/>
      <c r="K29" s="62">
        <f>'30×80 5種類まで'!I25</f>
        <v>0</v>
      </c>
      <c r="L29" s="63"/>
      <c r="M29" s="64"/>
      <c r="N29" s="62">
        <f>'30×80 5種類まで'!P25</f>
        <v>0</v>
      </c>
      <c r="O29" s="63"/>
      <c r="P29" s="65"/>
      <c r="Q29" s="67">
        <f>'30×80 8種類まで'!B25</f>
        <v>0</v>
      </c>
      <c r="R29" s="63"/>
      <c r="S29" s="64"/>
      <c r="T29" s="62">
        <f>'30×80 8種類まで'!I25</f>
        <v>0</v>
      </c>
      <c r="U29" s="63"/>
      <c r="V29" s="64"/>
      <c r="W29" s="62">
        <f>'30×80 8種類まで'!P25</f>
        <v>0</v>
      </c>
      <c r="X29" s="63"/>
      <c r="Y29" s="65"/>
    </row>
    <row r="30" spans="1:25" ht="11.25">
      <c r="A30" s="25"/>
      <c r="B30" s="62" t="str">
        <f>'30×80 2種類まで'!F27</f>
        <v>注意下さい。</v>
      </c>
      <c r="C30" s="63"/>
      <c r="D30" s="64"/>
      <c r="E30" s="62">
        <f>'30×80 2種類まで'!M27</f>
        <v>0</v>
      </c>
      <c r="F30" s="63"/>
      <c r="G30" s="65"/>
      <c r="H30" s="67">
        <f>'30×80 5種類まで'!B26</f>
        <v>0</v>
      </c>
      <c r="I30" s="63"/>
      <c r="J30" s="64"/>
      <c r="K30" s="62">
        <f>'30×80 5種類まで'!I26</f>
        <v>0</v>
      </c>
      <c r="L30" s="63"/>
      <c r="M30" s="64"/>
      <c r="N30" s="62">
        <f>'30×80 5種類まで'!P26</f>
        <v>0</v>
      </c>
      <c r="O30" s="63"/>
      <c r="P30" s="65"/>
      <c r="Q30" s="67">
        <f>'30×80 8種類まで'!B26</f>
        <v>0</v>
      </c>
      <c r="R30" s="63"/>
      <c r="S30" s="64"/>
      <c r="T30" s="62">
        <f>'30×80 8種類まで'!I26</f>
        <v>0</v>
      </c>
      <c r="U30" s="63"/>
      <c r="V30" s="64"/>
      <c r="W30" s="62">
        <f>'30×80 8種類まで'!P26</f>
        <v>0</v>
      </c>
      <c r="X30" s="63"/>
      <c r="Y30" s="65"/>
    </row>
    <row r="31" spans="1:25" ht="11.25">
      <c r="A31" s="25"/>
      <c r="B31" s="62">
        <f>'30×80 2種類まで'!F28</f>
        <v>0</v>
      </c>
      <c r="C31" s="63"/>
      <c r="D31" s="64"/>
      <c r="E31" s="62">
        <f>'30×80 2種類まで'!M28</f>
        <v>0</v>
      </c>
      <c r="F31" s="63"/>
      <c r="G31" s="65"/>
      <c r="H31" s="67">
        <f>'30×80 5種類まで'!B27</f>
        <v>0</v>
      </c>
      <c r="I31" s="63"/>
      <c r="J31" s="64"/>
      <c r="K31" s="62">
        <f>'30×80 5種類まで'!I27</f>
        <v>0</v>
      </c>
      <c r="L31" s="63"/>
      <c r="M31" s="64"/>
      <c r="N31" s="62">
        <f>'30×80 5種類まで'!P27</f>
        <v>0</v>
      </c>
      <c r="O31" s="63"/>
      <c r="P31" s="65"/>
      <c r="Q31" s="67">
        <f>'30×80 8種類まで'!B27</f>
        <v>0</v>
      </c>
      <c r="R31" s="63"/>
      <c r="S31" s="64"/>
      <c r="T31" s="62">
        <f>'30×80 8種類まで'!I27</f>
        <v>0</v>
      </c>
      <c r="U31" s="63"/>
      <c r="V31" s="64"/>
      <c r="W31" s="62">
        <f>'30×80 8種類まで'!P27</f>
        <v>0</v>
      </c>
      <c r="X31" s="63"/>
      <c r="Y31" s="65"/>
    </row>
    <row r="32" spans="1:25" ht="11.25">
      <c r="A32" s="25"/>
      <c r="B32" s="62">
        <f>'30×80 2種類まで'!F29</f>
        <v>0</v>
      </c>
      <c r="C32" s="63"/>
      <c r="D32" s="64"/>
      <c r="E32" s="62">
        <f>'30×80 2種類まで'!M29</f>
        <v>0</v>
      </c>
      <c r="F32" s="63"/>
      <c r="G32" s="65"/>
      <c r="H32" s="67">
        <f>'30×80 5種類まで'!B28</f>
        <v>0</v>
      </c>
      <c r="I32" s="63"/>
      <c r="J32" s="64"/>
      <c r="K32" s="62">
        <f>'30×80 5種類まで'!I28</f>
        <v>0</v>
      </c>
      <c r="L32" s="63"/>
      <c r="M32" s="64"/>
      <c r="N32" s="62">
        <f>'30×80 5種類まで'!P28</f>
        <v>0</v>
      </c>
      <c r="O32" s="63"/>
      <c r="P32" s="65"/>
      <c r="Q32" s="67">
        <f>'30×80 8種類まで'!B28</f>
        <v>0</v>
      </c>
      <c r="R32" s="63"/>
      <c r="S32" s="64"/>
      <c r="T32" s="62">
        <f>'30×80 8種類まで'!I28</f>
        <v>0</v>
      </c>
      <c r="U32" s="63"/>
      <c r="V32" s="64"/>
      <c r="W32" s="62">
        <f>'30×80 8種類まで'!P28</f>
        <v>0</v>
      </c>
      <c r="X32" s="63"/>
      <c r="Y32" s="65"/>
    </row>
    <row r="33" spans="1:25" ht="11.25">
      <c r="A33" s="26" t="s">
        <v>166</v>
      </c>
      <c r="B33" s="68" t="str">
        <f>'30×80 2種類まで'!F30</f>
        <v>内田株式会社</v>
      </c>
      <c r="C33" s="69"/>
      <c r="D33" s="70"/>
      <c r="E33" s="68">
        <f>'30×80 2種類まで'!M30</f>
        <v>0</v>
      </c>
      <c r="F33" s="69"/>
      <c r="G33" s="71"/>
      <c r="H33" s="66">
        <f>'30×80 5種類まで'!B29</f>
        <v>0</v>
      </c>
      <c r="I33" s="69"/>
      <c r="J33" s="70"/>
      <c r="K33" s="68">
        <f>'30×80 5種類まで'!I29</f>
        <v>0</v>
      </c>
      <c r="L33" s="69"/>
      <c r="M33" s="70"/>
      <c r="N33" s="68">
        <f>'30×80 5種類まで'!P29</f>
        <v>0</v>
      </c>
      <c r="O33" s="69"/>
      <c r="P33" s="71"/>
      <c r="Q33" s="72">
        <f>'30×80 8種類まで'!B29</f>
        <v>0</v>
      </c>
      <c r="R33" s="69"/>
      <c r="S33" s="70"/>
      <c r="T33" s="68">
        <f>'30×80 8種類まで'!I29</f>
        <v>0</v>
      </c>
      <c r="U33" s="69"/>
      <c r="V33" s="70"/>
      <c r="W33" s="68">
        <f>'30×80 8種類まで'!P29</f>
        <v>0</v>
      </c>
      <c r="X33" s="69"/>
      <c r="Y33" s="71"/>
    </row>
    <row r="34" spans="1:25" ht="11.25">
      <c r="A34" s="26" t="s">
        <v>167</v>
      </c>
      <c r="B34" s="68" t="str">
        <f>'30×80 2種類まで'!F31</f>
        <v>大阪市港区2-11-15</v>
      </c>
      <c r="C34" s="69"/>
      <c r="D34" s="70"/>
      <c r="E34" s="68">
        <f>'30×80 2種類まで'!M31</f>
        <v>0</v>
      </c>
      <c r="F34" s="69"/>
      <c r="G34" s="71"/>
      <c r="H34" s="66">
        <f>'30×80 5種類まで'!B30</f>
        <v>0</v>
      </c>
      <c r="I34" s="69"/>
      <c r="J34" s="70"/>
      <c r="K34" s="68">
        <f>'30×80 5種類まで'!I30</f>
        <v>0</v>
      </c>
      <c r="L34" s="69"/>
      <c r="M34" s="70"/>
      <c r="N34" s="68">
        <f>'30×80 5種類まで'!P30</f>
        <v>0</v>
      </c>
      <c r="O34" s="69"/>
      <c r="P34" s="71"/>
      <c r="Q34" s="72">
        <f>'30×80 8種類まで'!B30</f>
        <v>0</v>
      </c>
      <c r="R34" s="69"/>
      <c r="S34" s="70"/>
      <c r="T34" s="68">
        <f>'30×80 8種類まで'!I30</f>
        <v>0</v>
      </c>
      <c r="U34" s="69"/>
      <c r="V34" s="70"/>
      <c r="W34" s="68">
        <f>'30×80 8種類まで'!P30</f>
        <v>0</v>
      </c>
      <c r="X34" s="69"/>
      <c r="Y34" s="71"/>
    </row>
    <row r="35" spans="1:25" ht="11.25">
      <c r="A35" s="26" t="s">
        <v>168</v>
      </c>
      <c r="B35" s="68" t="str">
        <f>'30×80 2種類まで'!F32</f>
        <v>日本製</v>
      </c>
      <c r="C35" s="69"/>
      <c r="D35" s="70"/>
      <c r="E35" s="68">
        <f>'30×80 2種類まで'!M32</f>
        <v>0</v>
      </c>
      <c r="F35" s="69"/>
      <c r="G35" s="71"/>
      <c r="H35" s="72">
        <f>'30×80 5種類まで'!B31</f>
        <v>0</v>
      </c>
      <c r="I35" s="69"/>
      <c r="J35" s="70"/>
      <c r="K35" s="68">
        <f>'30×80 5種類まで'!I31</f>
        <v>0</v>
      </c>
      <c r="L35" s="69"/>
      <c r="M35" s="70"/>
      <c r="N35" s="68">
        <f>'30×80 5種類まで'!P31</f>
        <v>0</v>
      </c>
      <c r="O35" s="69"/>
      <c r="P35" s="71"/>
      <c r="Q35" s="72">
        <f>'30×80 8種類まで'!B31</f>
        <v>0</v>
      </c>
      <c r="R35" s="69"/>
      <c r="S35" s="70"/>
      <c r="T35" s="68">
        <f>'30×80 8種類まで'!I31</f>
        <v>0</v>
      </c>
      <c r="U35" s="69"/>
      <c r="V35" s="70"/>
      <c r="W35" s="68">
        <f>'30×80 8種類まで'!P31</f>
        <v>0</v>
      </c>
      <c r="X35" s="69"/>
      <c r="Y35" s="71"/>
    </row>
  </sheetData>
  <sheetProtection sheet="1"/>
  <conditionalFormatting sqref="C13 F13 I13 L13 O13 R13 U13 X13">
    <cfRule type="cellIs" priority="25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有井和雄</dc:creator>
  <cp:keywords/>
  <dc:description/>
  <cp:lastModifiedBy>有井和雄</cp:lastModifiedBy>
  <cp:lastPrinted>2016-11-01T05:08:37Z</cp:lastPrinted>
  <dcterms:created xsi:type="dcterms:W3CDTF">2015-12-07T00:53:25Z</dcterms:created>
  <dcterms:modified xsi:type="dcterms:W3CDTF">2017-01-26T01:41:55Z</dcterms:modified>
  <cp:category/>
  <cp:version/>
  <cp:contentType/>
  <cp:contentStatus/>
</cp:coreProperties>
</file>